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cnas1.cc.ic.ac.uk\msk315\Desktop\"/>
    </mc:Choice>
  </mc:AlternateContent>
  <bookViews>
    <workbookView xWindow="0" yWindow="0" windowWidth="21570" windowHeight="8070" tabRatio="146"/>
  </bookViews>
  <sheets>
    <sheet name="Analytical" sheetId="1" r:id="rId1"/>
  </sheets>
  <definedNames>
    <definedName name="_xlnm._FilterDatabase" localSheetId="0" hidden="1">Analytical!$A$5:$H$290</definedName>
  </definedNames>
  <calcPr calcId="162913"/>
</workbook>
</file>

<file path=xl/calcChain.xml><?xml version="1.0" encoding="utf-8"?>
<calcChain xmlns="http://schemas.openxmlformats.org/spreadsheetml/2006/main">
  <c r="H6" i="1" l="1"/>
  <c r="H3" i="1"/>
  <c r="H1" i="1" s="1"/>
  <c r="H2" i="1" s="1"/>
  <c r="B6" i="1"/>
  <c r="F6" i="1" s="1"/>
  <c r="G6" i="1" s="1"/>
  <c r="C6" i="1"/>
  <c r="E6" i="1" s="1"/>
  <c r="D7" i="1" s="1"/>
  <c r="D6" i="1"/>
  <c r="B7" i="1"/>
  <c r="F7" i="1" s="1"/>
  <c r="B8" i="1"/>
  <c r="F8" i="1" s="1"/>
  <c r="B9" i="1"/>
  <c r="F9" i="1" s="1"/>
  <c r="B10" i="1"/>
  <c r="F10" i="1" s="1"/>
  <c r="B11" i="1"/>
  <c r="F11" i="1" s="1"/>
  <c r="B12" i="1"/>
  <c r="F12" i="1" s="1"/>
  <c r="B13" i="1"/>
  <c r="F13" i="1" s="1"/>
  <c r="B14" i="1"/>
  <c r="F14" i="1" s="1"/>
  <c r="B15" i="1"/>
  <c r="F15" i="1" s="1"/>
  <c r="B16" i="1"/>
  <c r="F16" i="1" s="1"/>
  <c r="B17" i="1"/>
  <c r="F17" i="1" s="1"/>
  <c r="B18" i="1"/>
  <c r="F18" i="1" s="1"/>
  <c r="B19" i="1"/>
  <c r="F19" i="1" s="1"/>
  <c r="B20" i="1"/>
  <c r="F20" i="1" s="1"/>
  <c r="B21" i="1"/>
  <c r="F21" i="1" s="1"/>
  <c r="B22" i="1"/>
  <c r="F22" i="1" s="1"/>
  <c r="B23" i="1"/>
  <c r="F23" i="1" s="1"/>
  <c r="B24" i="1"/>
  <c r="F24" i="1" s="1"/>
  <c r="B25" i="1"/>
  <c r="F25" i="1" s="1"/>
  <c r="B26" i="1"/>
  <c r="F26" i="1" s="1"/>
  <c r="B27" i="1"/>
  <c r="F27" i="1" s="1"/>
  <c r="B28" i="1"/>
  <c r="F28" i="1" s="1"/>
  <c r="B29" i="1"/>
  <c r="F29" i="1" s="1"/>
  <c r="B30" i="1"/>
  <c r="F30" i="1" s="1"/>
  <c r="B31" i="1"/>
  <c r="F31" i="1" s="1"/>
  <c r="B32" i="1"/>
  <c r="F32" i="1" s="1"/>
  <c r="B33" i="1"/>
  <c r="F33" i="1" s="1"/>
  <c r="B34" i="1"/>
  <c r="F34" i="1" s="1"/>
  <c r="B35" i="1"/>
  <c r="F35" i="1" s="1"/>
  <c r="B36" i="1"/>
  <c r="F36" i="1" s="1"/>
  <c r="B37" i="1"/>
  <c r="F37" i="1" s="1"/>
  <c r="B38" i="1"/>
  <c r="F38" i="1" s="1"/>
  <c r="B39" i="1"/>
  <c r="F39" i="1" s="1"/>
  <c r="B40" i="1"/>
  <c r="F40" i="1" s="1"/>
  <c r="B41" i="1"/>
  <c r="F41" i="1" s="1"/>
  <c r="B42" i="1"/>
  <c r="F42" i="1" s="1"/>
  <c r="B43" i="1"/>
  <c r="F43" i="1" s="1"/>
  <c r="B44" i="1"/>
  <c r="F44" i="1" s="1"/>
  <c r="B45" i="1"/>
  <c r="F45" i="1" s="1"/>
  <c r="B46" i="1"/>
  <c r="F46" i="1" s="1"/>
  <c r="B47" i="1"/>
  <c r="F47" i="1" s="1"/>
  <c r="B48" i="1"/>
  <c r="F48" i="1" s="1"/>
  <c r="B49" i="1"/>
  <c r="F49" i="1" s="1"/>
  <c r="B50" i="1"/>
  <c r="F50" i="1" s="1"/>
  <c r="B51" i="1"/>
  <c r="F51" i="1" s="1"/>
  <c r="B52" i="1"/>
  <c r="F52" i="1" s="1"/>
  <c r="B53" i="1"/>
  <c r="F53" i="1" s="1"/>
  <c r="B54" i="1"/>
  <c r="F54" i="1" s="1"/>
  <c r="B55" i="1"/>
  <c r="F55" i="1" s="1"/>
  <c r="B56" i="1"/>
  <c r="F56" i="1" s="1"/>
  <c r="B57" i="1"/>
  <c r="F57" i="1" s="1"/>
  <c r="B58" i="1"/>
  <c r="F58" i="1" s="1"/>
  <c r="B59" i="1"/>
  <c r="F59" i="1" s="1"/>
  <c r="B60" i="1"/>
  <c r="F60" i="1" s="1"/>
  <c r="B61" i="1"/>
  <c r="F61" i="1" s="1"/>
  <c r="B62" i="1"/>
  <c r="F62" i="1" s="1"/>
  <c r="B63" i="1"/>
  <c r="F63" i="1" s="1"/>
  <c r="B64" i="1"/>
  <c r="F64" i="1" s="1"/>
  <c r="B65" i="1"/>
  <c r="F65" i="1" s="1"/>
  <c r="B66" i="1"/>
  <c r="F66" i="1" s="1"/>
  <c r="B67" i="1"/>
  <c r="F67" i="1" s="1"/>
  <c r="B68" i="1"/>
  <c r="F68" i="1" s="1"/>
  <c r="B69" i="1"/>
  <c r="F69" i="1" s="1"/>
  <c r="B70" i="1"/>
  <c r="F70" i="1" s="1"/>
  <c r="B71" i="1"/>
  <c r="F71" i="1" s="1"/>
  <c r="B72" i="1"/>
  <c r="F72" i="1" s="1"/>
  <c r="B73" i="1"/>
  <c r="F73" i="1" s="1"/>
  <c r="B74" i="1"/>
  <c r="F74" i="1" s="1"/>
  <c r="B75" i="1"/>
  <c r="F75" i="1" s="1"/>
  <c r="B76" i="1"/>
  <c r="F76" i="1" s="1"/>
  <c r="B77" i="1"/>
  <c r="F77" i="1" s="1"/>
  <c r="B78" i="1"/>
  <c r="F78" i="1" s="1"/>
  <c r="B79" i="1"/>
  <c r="F79" i="1" s="1"/>
  <c r="B80" i="1"/>
  <c r="F80" i="1" s="1"/>
  <c r="B81" i="1"/>
  <c r="F81" i="1" s="1"/>
  <c r="B82" i="1"/>
  <c r="F82" i="1" s="1"/>
  <c r="B83" i="1"/>
  <c r="F83" i="1" s="1"/>
  <c r="B84" i="1"/>
  <c r="F84" i="1" s="1"/>
  <c r="B85" i="1"/>
  <c r="F85" i="1" s="1"/>
  <c r="B86" i="1"/>
  <c r="F86" i="1" s="1"/>
  <c r="B87" i="1"/>
  <c r="F87" i="1" s="1"/>
  <c r="B88" i="1"/>
  <c r="F88" i="1" s="1"/>
  <c r="B89" i="1"/>
  <c r="F89" i="1" s="1"/>
  <c r="B90" i="1"/>
  <c r="F90" i="1" s="1"/>
  <c r="B91" i="1"/>
  <c r="F91" i="1" s="1"/>
  <c r="B92" i="1"/>
  <c r="F92" i="1" s="1"/>
  <c r="B93" i="1"/>
  <c r="F93" i="1" s="1"/>
  <c r="B94" i="1"/>
  <c r="F94" i="1" s="1"/>
  <c r="B95" i="1"/>
  <c r="F95" i="1" s="1"/>
  <c r="B96" i="1"/>
  <c r="F96" i="1" s="1"/>
  <c r="B97" i="1"/>
  <c r="F97" i="1" s="1"/>
  <c r="B98" i="1"/>
  <c r="F98" i="1" s="1"/>
  <c r="B99" i="1"/>
  <c r="F99" i="1" s="1"/>
  <c r="B100" i="1"/>
  <c r="F100" i="1" s="1"/>
  <c r="B101" i="1"/>
  <c r="F101" i="1" s="1"/>
  <c r="B102" i="1"/>
  <c r="F102" i="1" s="1"/>
  <c r="B103" i="1"/>
  <c r="F103" i="1" s="1"/>
  <c r="B104" i="1"/>
  <c r="F104" i="1" s="1"/>
  <c r="B105" i="1"/>
  <c r="F105" i="1" s="1"/>
  <c r="B106" i="1"/>
  <c r="F106" i="1" s="1"/>
  <c r="B107" i="1"/>
  <c r="F107" i="1" s="1"/>
  <c r="B108" i="1"/>
  <c r="F108" i="1" s="1"/>
  <c r="B109" i="1"/>
  <c r="F109" i="1" s="1"/>
  <c r="B110" i="1"/>
  <c r="F110" i="1" s="1"/>
  <c r="B111" i="1"/>
  <c r="F111" i="1" s="1"/>
  <c r="B112" i="1"/>
  <c r="F112" i="1" s="1"/>
  <c r="B113" i="1"/>
  <c r="F113" i="1" s="1"/>
  <c r="B114" i="1"/>
  <c r="F114" i="1" s="1"/>
  <c r="B115" i="1"/>
  <c r="F115" i="1" s="1"/>
  <c r="B116" i="1"/>
  <c r="F116" i="1" s="1"/>
  <c r="B117" i="1"/>
  <c r="F117" i="1" s="1"/>
  <c r="B118" i="1"/>
  <c r="F118" i="1" s="1"/>
  <c r="B119" i="1"/>
  <c r="F119" i="1" s="1"/>
  <c r="B120" i="1"/>
  <c r="F120" i="1" s="1"/>
  <c r="B121" i="1"/>
  <c r="F121" i="1" s="1"/>
  <c r="B122" i="1"/>
  <c r="F122" i="1" s="1"/>
  <c r="B123" i="1"/>
  <c r="F123" i="1" s="1"/>
  <c r="B124" i="1"/>
  <c r="F124" i="1" s="1"/>
  <c r="B125" i="1"/>
  <c r="F125" i="1" s="1"/>
  <c r="B126" i="1"/>
  <c r="F126" i="1" s="1"/>
  <c r="B127" i="1"/>
  <c r="F127" i="1" s="1"/>
  <c r="B128" i="1"/>
  <c r="F128" i="1" s="1"/>
  <c r="B129" i="1"/>
  <c r="F129" i="1" s="1"/>
  <c r="B130" i="1"/>
  <c r="F130" i="1" s="1"/>
  <c r="B131" i="1"/>
  <c r="F131" i="1" s="1"/>
  <c r="B132" i="1"/>
  <c r="F132" i="1" s="1"/>
  <c r="B133" i="1"/>
  <c r="F133" i="1" s="1"/>
  <c r="B134" i="1"/>
  <c r="F134" i="1" s="1"/>
  <c r="B135" i="1"/>
  <c r="F135" i="1" s="1"/>
  <c r="B136" i="1"/>
  <c r="F136" i="1" s="1"/>
  <c r="B137" i="1"/>
  <c r="F137" i="1" s="1"/>
  <c r="B138" i="1"/>
  <c r="F138" i="1" s="1"/>
  <c r="B139" i="1"/>
  <c r="F139" i="1" s="1"/>
  <c r="B140" i="1"/>
  <c r="F140" i="1" s="1"/>
  <c r="B141" i="1"/>
  <c r="F141" i="1" s="1"/>
  <c r="B142" i="1"/>
  <c r="F142" i="1" s="1"/>
  <c r="B143" i="1"/>
  <c r="F143" i="1" s="1"/>
  <c r="B144" i="1"/>
  <c r="F144" i="1" s="1"/>
  <c r="B145" i="1"/>
  <c r="F145" i="1" s="1"/>
  <c r="B146" i="1"/>
  <c r="F146" i="1" s="1"/>
  <c r="B147" i="1"/>
  <c r="F147" i="1" s="1"/>
  <c r="B148" i="1"/>
  <c r="F148" i="1" s="1"/>
  <c r="B149" i="1"/>
  <c r="F149" i="1" s="1"/>
  <c r="B150" i="1"/>
  <c r="F150" i="1" s="1"/>
  <c r="B151" i="1"/>
  <c r="F151" i="1" s="1"/>
  <c r="B152" i="1"/>
  <c r="F152" i="1" s="1"/>
  <c r="B153" i="1"/>
  <c r="F153" i="1" s="1"/>
  <c r="B154" i="1"/>
  <c r="F154" i="1" s="1"/>
  <c r="B155" i="1"/>
  <c r="F155" i="1" s="1"/>
  <c r="B156" i="1"/>
  <c r="F156" i="1" s="1"/>
  <c r="B157" i="1"/>
  <c r="F157" i="1" s="1"/>
  <c r="B158" i="1"/>
  <c r="F158" i="1" s="1"/>
  <c r="B159" i="1"/>
  <c r="F159" i="1" s="1"/>
  <c r="B160" i="1"/>
  <c r="F160" i="1" s="1"/>
  <c r="B161" i="1"/>
  <c r="F161" i="1" s="1"/>
  <c r="B162" i="1"/>
  <c r="F162" i="1" s="1"/>
  <c r="B163" i="1"/>
  <c r="F163" i="1" s="1"/>
  <c r="B164" i="1"/>
  <c r="F164" i="1" s="1"/>
  <c r="B165" i="1"/>
  <c r="F165" i="1" s="1"/>
  <c r="B166" i="1"/>
  <c r="F166" i="1" s="1"/>
  <c r="B167" i="1"/>
  <c r="F167" i="1" s="1"/>
  <c r="B168" i="1"/>
  <c r="F168" i="1" s="1"/>
  <c r="B169" i="1"/>
  <c r="F169" i="1" s="1"/>
  <c r="B170" i="1"/>
  <c r="F170" i="1" s="1"/>
  <c r="B171" i="1"/>
  <c r="F171" i="1" s="1"/>
  <c r="B172" i="1"/>
  <c r="F172" i="1" s="1"/>
  <c r="B173" i="1"/>
  <c r="F173" i="1" s="1"/>
  <c r="B174" i="1"/>
  <c r="F174" i="1" s="1"/>
  <c r="B175" i="1"/>
  <c r="F175" i="1" s="1"/>
  <c r="B176" i="1"/>
  <c r="F176" i="1" s="1"/>
  <c r="B177" i="1"/>
  <c r="F177" i="1" s="1"/>
  <c r="B178" i="1"/>
  <c r="F178" i="1" s="1"/>
  <c r="B179" i="1"/>
  <c r="F179" i="1" s="1"/>
  <c r="B180" i="1"/>
  <c r="F180" i="1" s="1"/>
  <c r="B181" i="1"/>
  <c r="F181" i="1" s="1"/>
  <c r="B182" i="1"/>
  <c r="F182" i="1" s="1"/>
  <c r="B183" i="1"/>
  <c r="F183" i="1" s="1"/>
  <c r="B184" i="1"/>
  <c r="F184" i="1" s="1"/>
  <c r="B185" i="1"/>
  <c r="F185" i="1" s="1"/>
  <c r="B186" i="1"/>
  <c r="F186" i="1" s="1"/>
  <c r="B187" i="1"/>
  <c r="F187" i="1" s="1"/>
  <c r="B188" i="1"/>
  <c r="F188" i="1" s="1"/>
  <c r="B189" i="1"/>
  <c r="F189" i="1" s="1"/>
  <c r="B190" i="1"/>
  <c r="F190" i="1" s="1"/>
  <c r="B191" i="1"/>
  <c r="F191" i="1" s="1"/>
  <c r="B192" i="1"/>
  <c r="F192" i="1" s="1"/>
  <c r="B193" i="1"/>
  <c r="F193" i="1" s="1"/>
  <c r="B194" i="1"/>
  <c r="F194" i="1" s="1"/>
  <c r="B195" i="1"/>
  <c r="F195" i="1" s="1"/>
  <c r="B196" i="1"/>
  <c r="F196" i="1" s="1"/>
  <c r="B197" i="1"/>
  <c r="F197" i="1" s="1"/>
  <c r="B198" i="1"/>
  <c r="F198" i="1" s="1"/>
  <c r="B199" i="1"/>
  <c r="F199" i="1" s="1"/>
  <c r="B200" i="1"/>
  <c r="F200" i="1" s="1"/>
  <c r="B201" i="1"/>
  <c r="F201" i="1" s="1"/>
  <c r="B202" i="1"/>
  <c r="F202" i="1" s="1"/>
  <c r="B203" i="1"/>
  <c r="F203" i="1" s="1"/>
  <c r="B204" i="1"/>
  <c r="F204" i="1" s="1"/>
  <c r="B205" i="1"/>
  <c r="F205" i="1" s="1"/>
  <c r="B206" i="1"/>
  <c r="F206" i="1" s="1"/>
  <c r="B207" i="1"/>
  <c r="F207" i="1" s="1"/>
  <c r="B208" i="1"/>
  <c r="F208" i="1" s="1"/>
  <c r="B209" i="1"/>
  <c r="F209" i="1" s="1"/>
  <c r="B210" i="1"/>
  <c r="F210" i="1" s="1"/>
  <c r="B211" i="1"/>
  <c r="F211" i="1" s="1"/>
  <c r="B212" i="1"/>
  <c r="F212" i="1" s="1"/>
  <c r="B213" i="1"/>
  <c r="F213" i="1" s="1"/>
  <c r="B214" i="1"/>
  <c r="F214" i="1" s="1"/>
  <c r="B215" i="1"/>
  <c r="F215" i="1" s="1"/>
  <c r="B216" i="1"/>
  <c r="F216" i="1" s="1"/>
  <c r="B217" i="1"/>
  <c r="F217" i="1" s="1"/>
  <c r="B218" i="1"/>
  <c r="F218" i="1" s="1"/>
  <c r="B219" i="1"/>
  <c r="F219" i="1" s="1"/>
  <c r="B220" i="1"/>
  <c r="F220" i="1" s="1"/>
  <c r="B221" i="1"/>
  <c r="F221" i="1" s="1"/>
  <c r="B222" i="1"/>
  <c r="F222" i="1" s="1"/>
  <c r="B223" i="1"/>
  <c r="F223" i="1" s="1"/>
  <c r="B224" i="1"/>
  <c r="F224" i="1" s="1"/>
  <c r="B225" i="1"/>
  <c r="F225" i="1" s="1"/>
  <c r="B226" i="1"/>
  <c r="F226" i="1" s="1"/>
  <c r="B227" i="1"/>
  <c r="F227" i="1" s="1"/>
  <c r="B228" i="1"/>
  <c r="F228" i="1" s="1"/>
  <c r="B229" i="1"/>
  <c r="F229" i="1" s="1"/>
  <c r="B230" i="1"/>
  <c r="F230" i="1" s="1"/>
  <c r="B231" i="1"/>
  <c r="F231" i="1" s="1"/>
  <c r="B232" i="1"/>
  <c r="F232" i="1" s="1"/>
  <c r="B233" i="1"/>
  <c r="F233" i="1" s="1"/>
  <c r="B234" i="1"/>
  <c r="F234" i="1" s="1"/>
  <c r="B235" i="1"/>
  <c r="F235" i="1" s="1"/>
  <c r="B236" i="1"/>
  <c r="F236" i="1" s="1"/>
  <c r="B237" i="1"/>
  <c r="F237" i="1" s="1"/>
  <c r="B238" i="1"/>
  <c r="F238" i="1" s="1"/>
  <c r="B239" i="1"/>
  <c r="F239" i="1" s="1"/>
  <c r="B240" i="1"/>
  <c r="F240" i="1" s="1"/>
  <c r="B241" i="1"/>
  <c r="F241" i="1" s="1"/>
  <c r="B242" i="1"/>
  <c r="F242" i="1" s="1"/>
  <c r="B243" i="1"/>
  <c r="F243" i="1" s="1"/>
  <c r="B244" i="1"/>
  <c r="F244" i="1" s="1"/>
  <c r="B245" i="1"/>
  <c r="F245" i="1" s="1"/>
  <c r="B246" i="1"/>
  <c r="F246" i="1" s="1"/>
  <c r="B247" i="1"/>
  <c r="F247" i="1" s="1"/>
  <c r="B248" i="1"/>
  <c r="F248" i="1" s="1"/>
  <c r="B249" i="1"/>
  <c r="F249" i="1" s="1"/>
  <c r="B250" i="1"/>
  <c r="F250" i="1" s="1"/>
  <c r="B251" i="1"/>
  <c r="F251" i="1" s="1"/>
  <c r="B252" i="1"/>
  <c r="F252" i="1" s="1"/>
  <c r="B253" i="1"/>
  <c r="F253" i="1" s="1"/>
  <c r="B254" i="1"/>
  <c r="F254" i="1" s="1"/>
  <c r="B255" i="1"/>
  <c r="F255" i="1" s="1"/>
  <c r="B256" i="1"/>
  <c r="F256" i="1" s="1"/>
  <c r="B257" i="1"/>
  <c r="F257" i="1" s="1"/>
  <c r="B258" i="1"/>
  <c r="F258" i="1" s="1"/>
  <c r="B259" i="1"/>
  <c r="F259" i="1" s="1"/>
  <c r="B260" i="1"/>
  <c r="F260" i="1" s="1"/>
  <c r="B261" i="1"/>
  <c r="F261" i="1" s="1"/>
  <c r="B262" i="1"/>
  <c r="F262" i="1" s="1"/>
  <c r="B263" i="1"/>
  <c r="F263" i="1" s="1"/>
  <c r="B264" i="1"/>
  <c r="F264" i="1" s="1"/>
  <c r="B265" i="1"/>
  <c r="F265" i="1" s="1"/>
  <c r="B266" i="1"/>
  <c r="F266" i="1" s="1"/>
  <c r="B267" i="1"/>
  <c r="F267" i="1" s="1"/>
  <c r="B268" i="1"/>
  <c r="F268" i="1" s="1"/>
  <c r="B269" i="1"/>
  <c r="F269" i="1" s="1"/>
  <c r="B270" i="1"/>
  <c r="F270" i="1" s="1"/>
  <c r="B271" i="1"/>
  <c r="F271" i="1" s="1"/>
  <c r="B272" i="1"/>
  <c r="F272" i="1" s="1"/>
  <c r="B273" i="1"/>
  <c r="F273" i="1" s="1"/>
  <c r="B274" i="1"/>
  <c r="F274" i="1" s="1"/>
  <c r="B275" i="1"/>
  <c r="F275" i="1" s="1"/>
  <c r="B276" i="1"/>
  <c r="F276" i="1" s="1"/>
  <c r="B277" i="1"/>
  <c r="F277" i="1" s="1"/>
  <c r="B278" i="1"/>
  <c r="F278" i="1" s="1"/>
  <c r="B279" i="1"/>
  <c r="F279" i="1" s="1"/>
  <c r="B280" i="1"/>
  <c r="F280" i="1" s="1"/>
  <c r="B281" i="1"/>
  <c r="F281" i="1" s="1"/>
  <c r="B282" i="1"/>
  <c r="F282" i="1" s="1"/>
  <c r="B283" i="1"/>
  <c r="F283" i="1" s="1"/>
  <c r="B284" i="1"/>
  <c r="F284" i="1" s="1"/>
  <c r="B285" i="1"/>
  <c r="F285" i="1" s="1"/>
  <c r="B286" i="1"/>
  <c r="F286" i="1" s="1"/>
  <c r="B287" i="1"/>
  <c r="F287" i="1" s="1"/>
  <c r="B288" i="1"/>
  <c r="F288" i="1" s="1"/>
  <c r="B289" i="1"/>
  <c r="F289" i="1" s="1"/>
  <c r="B290" i="1"/>
  <c r="F290" i="1" s="1"/>
  <c r="C8" i="1" l="1"/>
  <c r="G8" i="1" s="1"/>
  <c r="E8" i="1" l="1"/>
  <c r="D8" i="1" s="1"/>
  <c r="D9" i="1" l="1"/>
  <c r="C10" i="1" s="1"/>
  <c r="G10" i="1" s="1"/>
  <c r="H8" i="1"/>
  <c r="E10" i="1" l="1"/>
  <c r="D10" i="1" s="1"/>
  <c r="D11" i="1" l="1"/>
  <c r="C12" i="1" s="1"/>
  <c r="G12" i="1" s="1"/>
  <c r="H10" i="1"/>
  <c r="E12" i="1" l="1"/>
  <c r="D12" i="1" s="1"/>
  <c r="D13" i="1" l="1"/>
  <c r="C14" i="1" s="1"/>
  <c r="G14" i="1" s="1"/>
  <c r="H12" i="1"/>
  <c r="E14" i="1" l="1"/>
  <c r="D14" i="1" s="1"/>
  <c r="D15" i="1" l="1"/>
  <c r="H14" i="1"/>
  <c r="C16" i="1" l="1"/>
  <c r="G16" i="1" l="1"/>
  <c r="E16" i="1"/>
  <c r="D16" i="1" s="1"/>
  <c r="D17" i="1" l="1"/>
  <c r="C18" i="1" s="1"/>
  <c r="H16" i="1"/>
  <c r="G18" i="1" l="1"/>
  <c r="E18" i="1"/>
  <c r="D18" i="1" s="1"/>
  <c r="D19" i="1" l="1"/>
  <c r="C20" i="1" s="1"/>
  <c r="H18" i="1"/>
  <c r="G20" i="1" l="1"/>
  <c r="E20" i="1"/>
  <c r="D20" i="1" s="1"/>
  <c r="D21" i="1" l="1"/>
  <c r="C22" i="1" s="1"/>
  <c r="H20" i="1"/>
  <c r="G22" i="1" l="1"/>
  <c r="E22" i="1"/>
  <c r="D22" i="1" s="1"/>
  <c r="D23" i="1" l="1"/>
  <c r="H22" i="1"/>
  <c r="C24" i="1" l="1"/>
  <c r="G24" i="1" l="1"/>
  <c r="E24" i="1"/>
  <c r="D24" i="1" s="1"/>
  <c r="D25" i="1" l="1"/>
  <c r="C26" i="1" s="1"/>
  <c r="H24" i="1"/>
  <c r="G26" i="1" l="1"/>
  <c r="E26" i="1"/>
  <c r="D26" i="1" s="1"/>
  <c r="D27" i="1" l="1"/>
  <c r="C28" i="1" s="1"/>
  <c r="H26" i="1"/>
  <c r="G28" i="1" l="1"/>
  <c r="E28" i="1"/>
  <c r="D28" i="1" s="1"/>
  <c r="D29" i="1" l="1"/>
  <c r="H28" i="1"/>
  <c r="C30" i="1" l="1"/>
  <c r="G30" i="1" l="1"/>
  <c r="E30" i="1"/>
  <c r="D30" i="1" s="1"/>
  <c r="D31" i="1" l="1"/>
  <c r="C32" i="1" s="1"/>
  <c r="H30" i="1"/>
  <c r="G32" i="1" l="1"/>
  <c r="E32" i="1"/>
  <c r="D32" i="1" s="1"/>
  <c r="D33" i="1" l="1"/>
  <c r="H32" i="1"/>
  <c r="C34" i="1" l="1"/>
  <c r="G34" i="1" l="1"/>
  <c r="E34" i="1"/>
  <c r="D34" i="1" s="1"/>
  <c r="D35" i="1" l="1"/>
  <c r="C36" i="1" s="1"/>
  <c r="H34" i="1"/>
  <c r="G36" i="1" l="1"/>
  <c r="E36" i="1"/>
  <c r="D36" i="1" s="1"/>
  <c r="D37" i="1" l="1"/>
  <c r="H36" i="1"/>
  <c r="C38" i="1" l="1"/>
  <c r="G38" i="1" l="1"/>
  <c r="E38" i="1"/>
  <c r="D38" i="1" s="1"/>
  <c r="D39" i="1" l="1"/>
  <c r="C40" i="1" s="1"/>
  <c r="H38" i="1"/>
  <c r="G40" i="1" l="1"/>
  <c r="E40" i="1"/>
  <c r="D40" i="1" s="1"/>
  <c r="D41" i="1" l="1"/>
  <c r="C42" i="1" s="1"/>
  <c r="H40" i="1"/>
  <c r="G42" i="1" l="1"/>
  <c r="E42" i="1"/>
  <c r="D42" i="1" s="1"/>
  <c r="D43" i="1" l="1"/>
  <c r="C44" i="1" s="1"/>
  <c r="H42" i="1"/>
  <c r="G44" i="1" l="1"/>
  <c r="E44" i="1"/>
  <c r="D44" i="1" s="1"/>
  <c r="D45" i="1" l="1"/>
  <c r="C46" i="1" s="1"/>
  <c r="H44" i="1"/>
  <c r="G46" i="1" l="1"/>
  <c r="E46" i="1"/>
  <c r="D46" i="1" s="1"/>
  <c r="D47" i="1" l="1"/>
  <c r="H46" i="1"/>
  <c r="C48" i="1" l="1"/>
  <c r="G48" i="1" l="1"/>
  <c r="E48" i="1"/>
  <c r="D48" i="1" s="1"/>
  <c r="D49" i="1" l="1"/>
  <c r="C50" i="1" s="1"/>
  <c r="H48" i="1"/>
  <c r="G50" i="1" l="1"/>
  <c r="E50" i="1"/>
  <c r="D50" i="1" s="1"/>
  <c r="D51" i="1" l="1"/>
  <c r="C52" i="1" s="1"/>
  <c r="H50" i="1"/>
  <c r="G52" i="1" l="1"/>
  <c r="E52" i="1"/>
  <c r="D52" i="1" s="1"/>
  <c r="D53" i="1" l="1"/>
  <c r="H52" i="1"/>
  <c r="C54" i="1" l="1"/>
  <c r="G54" i="1" l="1"/>
  <c r="E54" i="1"/>
  <c r="D54" i="1" s="1"/>
  <c r="D55" i="1" l="1"/>
  <c r="C56" i="1" s="1"/>
  <c r="H54" i="1"/>
  <c r="G56" i="1" l="1"/>
  <c r="E56" i="1"/>
  <c r="D56" i="1" s="1"/>
  <c r="D57" i="1" l="1"/>
  <c r="H56" i="1"/>
  <c r="C58" i="1" l="1"/>
  <c r="G58" i="1" l="1"/>
  <c r="E58" i="1"/>
  <c r="D58" i="1" s="1"/>
  <c r="D59" i="1" l="1"/>
  <c r="C60" i="1" s="1"/>
  <c r="H58" i="1"/>
  <c r="G60" i="1" l="1"/>
  <c r="E60" i="1"/>
  <c r="D60" i="1" s="1"/>
  <c r="D61" i="1" l="1"/>
  <c r="C62" i="1" s="1"/>
  <c r="H60" i="1"/>
  <c r="G62" i="1" l="1"/>
  <c r="E62" i="1"/>
  <c r="D62" i="1" s="1"/>
  <c r="D63" i="1" l="1"/>
  <c r="H62" i="1"/>
  <c r="C64" i="1" l="1"/>
  <c r="G64" i="1" l="1"/>
  <c r="E64" i="1"/>
  <c r="D64" i="1" s="1"/>
  <c r="D65" i="1" l="1"/>
  <c r="C66" i="1" s="1"/>
  <c r="H64" i="1"/>
  <c r="G66" i="1" l="1"/>
  <c r="E66" i="1"/>
  <c r="D66" i="1" s="1"/>
  <c r="D67" i="1" l="1"/>
  <c r="C68" i="1" s="1"/>
  <c r="H66" i="1"/>
  <c r="G68" i="1" l="1"/>
  <c r="E68" i="1"/>
  <c r="D68" i="1" s="1"/>
  <c r="D69" i="1" l="1"/>
  <c r="H68" i="1"/>
  <c r="C70" i="1" l="1"/>
  <c r="G70" i="1" l="1"/>
  <c r="E70" i="1"/>
  <c r="D70" i="1" s="1"/>
  <c r="D71" i="1" l="1"/>
  <c r="C72" i="1" s="1"/>
  <c r="H70" i="1"/>
  <c r="G72" i="1" l="1"/>
  <c r="E72" i="1"/>
  <c r="D72" i="1" s="1"/>
  <c r="D73" i="1" l="1"/>
  <c r="C74" i="1" s="1"/>
  <c r="H72" i="1"/>
  <c r="G74" i="1" l="1"/>
  <c r="E74" i="1"/>
  <c r="D74" i="1" s="1"/>
  <c r="D75" i="1" l="1"/>
  <c r="C76" i="1" s="1"/>
  <c r="H74" i="1"/>
  <c r="G76" i="1" l="1"/>
  <c r="E76" i="1"/>
  <c r="D76" i="1" s="1"/>
  <c r="D77" i="1" l="1"/>
  <c r="H76" i="1"/>
  <c r="C78" i="1" l="1"/>
  <c r="G78" i="1" l="1"/>
  <c r="E78" i="1"/>
  <c r="D78" i="1" s="1"/>
  <c r="D79" i="1" l="1"/>
  <c r="C80" i="1" s="1"/>
  <c r="H78" i="1"/>
  <c r="G80" i="1" l="1"/>
  <c r="E80" i="1"/>
  <c r="D80" i="1" s="1"/>
  <c r="D81" i="1" l="1"/>
  <c r="H80" i="1"/>
  <c r="C82" i="1" l="1"/>
  <c r="G82" i="1" l="1"/>
  <c r="E82" i="1"/>
  <c r="D82" i="1" s="1"/>
  <c r="D83" i="1" l="1"/>
  <c r="C84" i="1" s="1"/>
  <c r="H82" i="1"/>
  <c r="G84" i="1" l="1"/>
  <c r="E84" i="1"/>
  <c r="D84" i="1" s="1"/>
  <c r="D85" i="1" l="1"/>
  <c r="C86" i="1" s="1"/>
  <c r="H84" i="1"/>
  <c r="G86" i="1" l="1"/>
  <c r="E86" i="1"/>
  <c r="D86" i="1" s="1"/>
  <c r="D87" i="1" l="1"/>
  <c r="H86" i="1"/>
  <c r="C88" i="1" l="1"/>
  <c r="G88" i="1" l="1"/>
  <c r="E88" i="1"/>
  <c r="D88" i="1" s="1"/>
  <c r="D89" i="1" l="1"/>
  <c r="C90" i="1" s="1"/>
  <c r="H88" i="1"/>
  <c r="G90" i="1" l="1"/>
  <c r="E90" i="1"/>
  <c r="D90" i="1" s="1"/>
  <c r="D91" i="1" l="1"/>
  <c r="C92" i="1" s="1"/>
  <c r="H90" i="1"/>
  <c r="G92" i="1" l="1"/>
  <c r="E92" i="1"/>
  <c r="D92" i="1" s="1"/>
  <c r="D93" i="1" l="1"/>
  <c r="H92" i="1"/>
  <c r="C94" i="1" l="1"/>
  <c r="G94" i="1" l="1"/>
  <c r="E94" i="1"/>
  <c r="D94" i="1" s="1"/>
  <c r="D95" i="1" l="1"/>
  <c r="C96" i="1" s="1"/>
  <c r="H94" i="1"/>
  <c r="G96" i="1" l="1"/>
  <c r="E96" i="1"/>
  <c r="D96" i="1" s="1"/>
  <c r="D97" i="1" l="1"/>
  <c r="C98" i="1" s="1"/>
  <c r="H96" i="1"/>
  <c r="G98" i="1" l="1"/>
  <c r="E98" i="1"/>
  <c r="D98" i="1" s="1"/>
  <c r="D99" i="1" l="1"/>
  <c r="C100" i="1" s="1"/>
  <c r="H98" i="1"/>
  <c r="G100" i="1" l="1"/>
  <c r="E100" i="1"/>
  <c r="D100" i="1" s="1"/>
  <c r="D101" i="1" l="1"/>
  <c r="C102" i="1" s="1"/>
  <c r="H100" i="1"/>
  <c r="G102" i="1" l="1"/>
  <c r="E102" i="1"/>
  <c r="D102" i="1" s="1"/>
  <c r="D103" i="1" l="1"/>
  <c r="H102" i="1"/>
  <c r="C104" i="1" l="1"/>
  <c r="G104" i="1" l="1"/>
  <c r="E104" i="1"/>
  <c r="D104" i="1" s="1"/>
  <c r="D105" i="1" l="1"/>
  <c r="C106" i="1" s="1"/>
  <c r="H104" i="1"/>
  <c r="G106" i="1" l="1"/>
  <c r="E106" i="1"/>
  <c r="D106" i="1" s="1"/>
  <c r="D107" i="1" l="1"/>
  <c r="C108" i="1" s="1"/>
  <c r="H106" i="1"/>
  <c r="G108" i="1" l="1"/>
  <c r="E108" i="1"/>
  <c r="D108" i="1" s="1"/>
  <c r="D109" i="1" l="1"/>
  <c r="C110" i="1" s="1"/>
  <c r="H108" i="1"/>
  <c r="G110" i="1" l="1"/>
  <c r="E110" i="1"/>
  <c r="D110" i="1" s="1"/>
  <c r="D111" i="1" l="1"/>
  <c r="H110" i="1"/>
  <c r="C112" i="1" l="1"/>
  <c r="G112" i="1" l="1"/>
  <c r="E112" i="1"/>
  <c r="D112" i="1" s="1"/>
  <c r="D113" i="1" l="1"/>
  <c r="C114" i="1" s="1"/>
  <c r="H112" i="1"/>
  <c r="G114" i="1" l="1"/>
  <c r="E114" i="1"/>
  <c r="D114" i="1" s="1"/>
  <c r="D115" i="1" l="1"/>
  <c r="C116" i="1" s="1"/>
  <c r="H114" i="1"/>
  <c r="G116" i="1" l="1"/>
  <c r="E116" i="1"/>
  <c r="D116" i="1" s="1"/>
  <c r="D117" i="1" l="1"/>
  <c r="H116" i="1"/>
  <c r="C118" i="1" l="1"/>
  <c r="G118" i="1" l="1"/>
  <c r="E118" i="1"/>
  <c r="D118" i="1" s="1"/>
  <c r="D119" i="1" l="1"/>
  <c r="C120" i="1" s="1"/>
  <c r="H118" i="1"/>
  <c r="G120" i="1" l="1"/>
  <c r="E120" i="1"/>
  <c r="D120" i="1" s="1"/>
  <c r="D121" i="1" l="1"/>
  <c r="C122" i="1" s="1"/>
  <c r="H120" i="1"/>
  <c r="G122" i="1" l="1"/>
  <c r="E122" i="1"/>
  <c r="D122" i="1" s="1"/>
  <c r="D123" i="1" l="1"/>
  <c r="C124" i="1" s="1"/>
  <c r="H122" i="1"/>
  <c r="G124" i="1" l="1"/>
  <c r="E124" i="1"/>
  <c r="D124" i="1" s="1"/>
  <c r="D125" i="1" l="1"/>
  <c r="C126" i="1" s="1"/>
  <c r="H124" i="1"/>
  <c r="G126" i="1" l="1"/>
  <c r="E126" i="1"/>
  <c r="D126" i="1" s="1"/>
  <c r="D127" i="1" l="1"/>
  <c r="H126" i="1"/>
  <c r="C128" i="1" l="1"/>
  <c r="G128" i="1" l="1"/>
  <c r="E128" i="1"/>
  <c r="D128" i="1" s="1"/>
  <c r="D129" i="1" l="1"/>
  <c r="C130" i="1" s="1"/>
  <c r="H128" i="1"/>
  <c r="G130" i="1" l="1"/>
  <c r="E130" i="1"/>
  <c r="D130" i="1" s="1"/>
  <c r="D131" i="1" l="1"/>
  <c r="C132" i="1" s="1"/>
  <c r="H130" i="1"/>
  <c r="G132" i="1" l="1"/>
  <c r="E132" i="1"/>
  <c r="D132" i="1" s="1"/>
  <c r="D133" i="1" l="1"/>
  <c r="H132" i="1"/>
  <c r="C134" i="1" l="1"/>
  <c r="G134" i="1" l="1"/>
  <c r="E134" i="1"/>
  <c r="D134" i="1" s="1"/>
  <c r="D135" i="1" l="1"/>
  <c r="C136" i="1" s="1"/>
  <c r="H134" i="1"/>
  <c r="G136" i="1" l="1"/>
  <c r="E136" i="1"/>
  <c r="D136" i="1" s="1"/>
  <c r="D137" i="1" l="1"/>
  <c r="C138" i="1" s="1"/>
  <c r="H136" i="1"/>
  <c r="G138" i="1" l="1"/>
  <c r="E138" i="1"/>
  <c r="D138" i="1" s="1"/>
  <c r="D139" i="1" l="1"/>
  <c r="C140" i="1" s="1"/>
  <c r="H138" i="1"/>
  <c r="G140" i="1" l="1"/>
  <c r="E140" i="1"/>
  <c r="D140" i="1" s="1"/>
  <c r="D141" i="1" l="1"/>
  <c r="H140" i="1"/>
  <c r="C142" i="1" l="1"/>
  <c r="G142" i="1" l="1"/>
  <c r="E142" i="1"/>
  <c r="D142" i="1" s="1"/>
  <c r="D143" i="1" l="1"/>
  <c r="C144" i="1" s="1"/>
  <c r="H142" i="1"/>
  <c r="G144" i="1" l="1"/>
  <c r="E144" i="1"/>
  <c r="D144" i="1" s="1"/>
  <c r="D145" i="1" l="1"/>
  <c r="C146" i="1" s="1"/>
  <c r="H144" i="1"/>
  <c r="G146" i="1" l="1"/>
  <c r="E146" i="1"/>
  <c r="D146" i="1" s="1"/>
  <c r="D147" i="1" l="1"/>
  <c r="C148" i="1" s="1"/>
  <c r="H146" i="1"/>
  <c r="G148" i="1" l="1"/>
  <c r="E148" i="1"/>
  <c r="D148" i="1" s="1"/>
  <c r="D149" i="1" l="1"/>
  <c r="H148" i="1"/>
  <c r="C150" i="1" l="1"/>
  <c r="G150" i="1" l="1"/>
  <c r="E150" i="1"/>
  <c r="D150" i="1" s="1"/>
  <c r="D151" i="1" l="1"/>
  <c r="C152" i="1" s="1"/>
  <c r="H150" i="1"/>
  <c r="G152" i="1" l="1"/>
  <c r="E152" i="1"/>
  <c r="D152" i="1" s="1"/>
  <c r="D153" i="1" l="1"/>
  <c r="H152" i="1"/>
  <c r="C154" i="1" l="1"/>
  <c r="G154" i="1" l="1"/>
  <c r="E154" i="1"/>
  <c r="D154" i="1" s="1"/>
  <c r="D155" i="1" l="1"/>
  <c r="C156" i="1" s="1"/>
  <c r="H154" i="1"/>
  <c r="G156" i="1" l="1"/>
  <c r="E156" i="1"/>
  <c r="D156" i="1" s="1"/>
  <c r="D157" i="1" l="1"/>
  <c r="H156" i="1"/>
  <c r="C158" i="1" l="1"/>
  <c r="G158" i="1" l="1"/>
  <c r="E158" i="1"/>
  <c r="D158" i="1" s="1"/>
  <c r="D159" i="1" l="1"/>
  <c r="C160" i="1" s="1"/>
  <c r="H158" i="1"/>
  <c r="G160" i="1" l="1"/>
  <c r="E160" i="1"/>
  <c r="D160" i="1" s="1"/>
  <c r="D161" i="1" l="1"/>
  <c r="C162" i="1" s="1"/>
  <c r="H160" i="1"/>
  <c r="G162" i="1" l="1"/>
  <c r="E162" i="1"/>
  <c r="D162" i="1" s="1"/>
  <c r="D163" i="1" l="1"/>
  <c r="C164" i="1" s="1"/>
  <c r="H162" i="1"/>
  <c r="G164" i="1" l="1"/>
  <c r="E164" i="1"/>
  <c r="D164" i="1" s="1"/>
  <c r="D165" i="1" l="1"/>
  <c r="H164" i="1"/>
  <c r="C166" i="1" l="1"/>
  <c r="G166" i="1" l="1"/>
  <c r="E166" i="1"/>
  <c r="D166" i="1" s="1"/>
  <c r="D167" i="1" l="1"/>
  <c r="C168" i="1" s="1"/>
  <c r="H166" i="1"/>
  <c r="G168" i="1" l="1"/>
  <c r="E168" i="1"/>
  <c r="D168" i="1" s="1"/>
  <c r="D169" i="1" l="1"/>
  <c r="H168" i="1"/>
  <c r="C170" i="1" l="1"/>
  <c r="G170" i="1" l="1"/>
  <c r="E170" i="1"/>
  <c r="D170" i="1" s="1"/>
  <c r="D171" i="1" l="1"/>
  <c r="C172" i="1" s="1"/>
  <c r="H170" i="1"/>
  <c r="G172" i="1" l="1"/>
  <c r="E172" i="1"/>
  <c r="D172" i="1" s="1"/>
  <c r="D173" i="1" l="1"/>
  <c r="C174" i="1" s="1"/>
  <c r="H172" i="1"/>
  <c r="G174" i="1" l="1"/>
  <c r="E174" i="1"/>
  <c r="D174" i="1" s="1"/>
  <c r="D175" i="1" l="1"/>
  <c r="H174" i="1"/>
  <c r="C176" i="1" l="1"/>
  <c r="G176" i="1" l="1"/>
  <c r="E176" i="1"/>
  <c r="D176" i="1" s="1"/>
  <c r="D177" i="1" l="1"/>
  <c r="C178" i="1" s="1"/>
  <c r="H176" i="1"/>
  <c r="G178" i="1" l="1"/>
  <c r="E178" i="1"/>
  <c r="D178" i="1" s="1"/>
  <c r="D179" i="1" l="1"/>
  <c r="C180" i="1" s="1"/>
  <c r="H178" i="1"/>
  <c r="G180" i="1" l="1"/>
  <c r="E180" i="1"/>
  <c r="D180" i="1" s="1"/>
  <c r="D181" i="1" l="1"/>
  <c r="H180" i="1"/>
  <c r="C182" i="1" l="1"/>
  <c r="G182" i="1" l="1"/>
  <c r="E182" i="1"/>
  <c r="D182" i="1" s="1"/>
  <c r="D183" i="1" l="1"/>
  <c r="C184" i="1" s="1"/>
  <c r="H182" i="1"/>
  <c r="G184" i="1" l="1"/>
  <c r="E184" i="1"/>
  <c r="D184" i="1" s="1"/>
  <c r="D185" i="1" l="1"/>
  <c r="H184" i="1"/>
  <c r="C186" i="1" l="1"/>
  <c r="G186" i="1" l="1"/>
  <c r="E186" i="1"/>
  <c r="D186" i="1" s="1"/>
  <c r="D187" i="1" l="1"/>
  <c r="C188" i="1" s="1"/>
  <c r="H186" i="1"/>
  <c r="G188" i="1" l="1"/>
  <c r="E188" i="1"/>
  <c r="D188" i="1" s="1"/>
  <c r="D189" i="1" l="1"/>
  <c r="C190" i="1" s="1"/>
  <c r="H188" i="1"/>
  <c r="G190" i="1" l="1"/>
  <c r="E190" i="1"/>
  <c r="D190" i="1" s="1"/>
  <c r="D191" i="1" l="1"/>
  <c r="H190" i="1"/>
  <c r="C192" i="1" l="1"/>
  <c r="G192" i="1" l="1"/>
  <c r="E192" i="1"/>
  <c r="D192" i="1" s="1"/>
  <c r="D193" i="1" l="1"/>
  <c r="C194" i="1" s="1"/>
  <c r="H192" i="1"/>
  <c r="G194" i="1" l="1"/>
  <c r="E194" i="1"/>
  <c r="D194" i="1" s="1"/>
  <c r="D195" i="1" l="1"/>
  <c r="C196" i="1" s="1"/>
  <c r="H194" i="1"/>
  <c r="G196" i="1" l="1"/>
  <c r="E196" i="1"/>
  <c r="D196" i="1" s="1"/>
  <c r="D197" i="1" l="1"/>
  <c r="C198" i="1" s="1"/>
  <c r="H196" i="1"/>
  <c r="G198" i="1" l="1"/>
  <c r="E198" i="1"/>
  <c r="D198" i="1" s="1"/>
  <c r="D199" i="1" l="1"/>
  <c r="H198" i="1"/>
  <c r="C200" i="1" l="1"/>
  <c r="G200" i="1" l="1"/>
  <c r="E200" i="1"/>
  <c r="D200" i="1" s="1"/>
  <c r="D201" i="1" l="1"/>
  <c r="C202" i="1" s="1"/>
  <c r="H200" i="1"/>
  <c r="G202" i="1" l="1"/>
  <c r="E202" i="1"/>
  <c r="D202" i="1" s="1"/>
  <c r="D203" i="1" l="1"/>
  <c r="C204" i="1" s="1"/>
  <c r="H202" i="1"/>
  <c r="G204" i="1" l="1"/>
  <c r="E204" i="1"/>
  <c r="D204" i="1" s="1"/>
  <c r="D205" i="1" l="1"/>
  <c r="H204" i="1"/>
  <c r="C206" i="1" l="1"/>
  <c r="G206" i="1" l="1"/>
  <c r="E206" i="1"/>
  <c r="D206" i="1" s="1"/>
  <c r="D207" i="1" l="1"/>
  <c r="C208" i="1" s="1"/>
  <c r="H206" i="1"/>
  <c r="G208" i="1" l="1"/>
  <c r="E208" i="1"/>
  <c r="D208" i="1" s="1"/>
  <c r="D209" i="1" l="1"/>
  <c r="H208" i="1"/>
  <c r="C210" i="1" l="1"/>
  <c r="G210" i="1" l="1"/>
  <c r="E210" i="1"/>
  <c r="D210" i="1" s="1"/>
  <c r="D211" i="1" l="1"/>
  <c r="C212" i="1" s="1"/>
  <c r="H210" i="1"/>
  <c r="G212" i="1" l="1"/>
  <c r="E212" i="1"/>
  <c r="D212" i="1" s="1"/>
  <c r="D213" i="1" l="1"/>
  <c r="C214" i="1" s="1"/>
  <c r="H212" i="1"/>
  <c r="G214" i="1" l="1"/>
  <c r="E214" i="1"/>
  <c r="D214" i="1" s="1"/>
  <c r="D215" i="1" l="1"/>
  <c r="H214" i="1"/>
  <c r="C216" i="1" l="1"/>
  <c r="G216" i="1" l="1"/>
  <c r="E216" i="1"/>
  <c r="D216" i="1" s="1"/>
  <c r="D217" i="1" l="1"/>
  <c r="C218" i="1" s="1"/>
  <c r="H216" i="1"/>
  <c r="G218" i="1" l="1"/>
  <c r="E218" i="1"/>
  <c r="D218" i="1" s="1"/>
  <c r="D219" i="1" l="1"/>
  <c r="C220" i="1" s="1"/>
  <c r="H218" i="1"/>
  <c r="G220" i="1" l="1"/>
  <c r="E220" i="1"/>
  <c r="D220" i="1" s="1"/>
  <c r="D221" i="1" l="1"/>
  <c r="H220" i="1"/>
  <c r="C222" i="1" l="1"/>
  <c r="G222" i="1" l="1"/>
  <c r="E222" i="1"/>
  <c r="D222" i="1" s="1"/>
  <c r="D223" i="1" l="1"/>
  <c r="C224" i="1" s="1"/>
  <c r="H222" i="1"/>
  <c r="G224" i="1" l="1"/>
  <c r="E224" i="1"/>
  <c r="D224" i="1" s="1"/>
  <c r="D225" i="1" l="1"/>
  <c r="C226" i="1" s="1"/>
  <c r="H224" i="1"/>
  <c r="G226" i="1" l="1"/>
  <c r="E226" i="1"/>
  <c r="D226" i="1" s="1"/>
  <c r="D227" i="1" l="1"/>
  <c r="C228" i="1" s="1"/>
  <c r="H226" i="1"/>
  <c r="G228" i="1" l="1"/>
  <c r="E228" i="1"/>
  <c r="D228" i="1" s="1"/>
  <c r="D229" i="1" l="1"/>
  <c r="H228" i="1"/>
  <c r="C230" i="1" l="1"/>
  <c r="G230" i="1" l="1"/>
  <c r="E230" i="1"/>
  <c r="D230" i="1" s="1"/>
  <c r="D231" i="1" l="1"/>
  <c r="C232" i="1" s="1"/>
  <c r="H230" i="1"/>
  <c r="G232" i="1" l="1"/>
  <c r="E232" i="1"/>
  <c r="D232" i="1" s="1"/>
  <c r="D233" i="1" l="1"/>
  <c r="H232" i="1"/>
  <c r="C234" i="1" l="1"/>
  <c r="G234" i="1" l="1"/>
  <c r="E234" i="1"/>
  <c r="D234" i="1" s="1"/>
  <c r="D235" i="1" l="1"/>
  <c r="C236" i="1" s="1"/>
  <c r="H234" i="1"/>
  <c r="G236" i="1" l="1"/>
  <c r="E236" i="1"/>
  <c r="D236" i="1" s="1"/>
  <c r="D237" i="1" l="1"/>
  <c r="C238" i="1" s="1"/>
  <c r="H236" i="1"/>
  <c r="G238" i="1" l="1"/>
  <c r="E238" i="1"/>
  <c r="D238" i="1" s="1"/>
  <c r="D239" i="1" l="1"/>
  <c r="C240" i="1" s="1"/>
  <c r="H238" i="1"/>
  <c r="G240" i="1" l="1"/>
  <c r="E240" i="1"/>
  <c r="D240" i="1" s="1"/>
  <c r="D241" i="1" l="1"/>
  <c r="H240" i="1"/>
  <c r="C242" i="1" l="1"/>
  <c r="G242" i="1" l="1"/>
  <c r="E242" i="1"/>
  <c r="D242" i="1" s="1"/>
  <c r="D243" i="1" l="1"/>
  <c r="C244" i="1" s="1"/>
  <c r="H242" i="1"/>
  <c r="G244" i="1" l="1"/>
  <c r="E244" i="1"/>
  <c r="D244" i="1" s="1"/>
  <c r="D245" i="1" l="1"/>
  <c r="C246" i="1" s="1"/>
  <c r="H244" i="1"/>
  <c r="G246" i="1" l="1"/>
  <c r="E246" i="1"/>
  <c r="D246" i="1" s="1"/>
  <c r="D247" i="1" l="1"/>
  <c r="C248" i="1" s="1"/>
  <c r="H246" i="1"/>
  <c r="G248" i="1" l="1"/>
  <c r="E248" i="1"/>
  <c r="D248" i="1" s="1"/>
  <c r="D249" i="1" l="1"/>
  <c r="H248" i="1"/>
  <c r="C250" i="1" l="1"/>
  <c r="G250" i="1" l="1"/>
  <c r="E250" i="1"/>
  <c r="D250" i="1" s="1"/>
  <c r="D251" i="1" l="1"/>
  <c r="C252" i="1" s="1"/>
  <c r="H250" i="1"/>
  <c r="G252" i="1" l="1"/>
  <c r="E252" i="1"/>
  <c r="D252" i="1" s="1"/>
  <c r="D253" i="1" l="1"/>
  <c r="C254" i="1" s="1"/>
  <c r="H252" i="1"/>
  <c r="G254" i="1" l="1"/>
  <c r="E254" i="1"/>
  <c r="D254" i="1" s="1"/>
  <c r="D255" i="1" l="1"/>
  <c r="C256" i="1" s="1"/>
  <c r="H254" i="1"/>
  <c r="G256" i="1" l="1"/>
  <c r="E256" i="1"/>
  <c r="D256" i="1" s="1"/>
  <c r="D257" i="1" l="1"/>
  <c r="H256" i="1"/>
  <c r="C258" i="1" l="1"/>
  <c r="G258" i="1" l="1"/>
  <c r="E258" i="1"/>
  <c r="D258" i="1" s="1"/>
  <c r="D259" i="1" l="1"/>
  <c r="C260" i="1" s="1"/>
  <c r="H258" i="1"/>
  <c r="G260" i="1" l="1"/>
  <c r="E260" i="1"/>
  <c r="D260" i="1" s="1"/>
  <c r="D261" i="1" l="1"/>
  <c r="C262" i="1" s="1"/>
  <c r="H260" i="1"/>
  <c r="G262" i="1" l="1"/>
  <c r="E262" i="1"/>
  <c r="D262" i="1" s="1"/>
  <c r="D263" i="1" l="1"/>
  <c r="C264" i="1" s="1"/>
  <c r="H262" i="1"/>
  <c r="G264" i="1" l="1"/>
  <c r="E264" i="1"/>
  <c r="D264" i="1" s="1"/>
  <c r="D265" i="1" l="1"/>
  <c r="H264" i="1"/>
  <c r="C266" i="1" l="1"/>
  <c r="G266" i="1" l="1"/>
  <c r="E266" i="1"/>
  <c r="D266" i="1" s="1"/>
  <c r="D267" i="1" l="1"/>
  <c r="C268" i="1" s="1"/>
  <c r="H266" i="1"/>
  <c r="G268" i="1" l="1"/>
  <c r="E268" i="1"/>
  <c r="D268" i="1" s="1"/>
  <c r="D269" i="1" l="1"/>
  <c r="C270" i="1" s="1"/>
  <c r="H268" i="1"/>
  <c r="G270" i="1" l="1"/>
  <c r="E270" i="1"/>
  <c r="D270" i="1" s="1"/>
  <c r="D271" i="1" l="1"/>
  <c r="C272" i="1" s="1"/>
  <c r="H270" i="1"/>
  <c r="G272" i="1" l="1"/>
  <c r="E272" i="1"/>
  <c r="D272" i="1" s="1"/>
  <c r="D273" i="1" l="1"/>
  <c r="H272" i="1"/>
  <c r="C274" i="1" l="1"/>
  <c r="G274" i="1" l="1"/>
  <c r="E274" i="1"/>
  <c r="D274" i="1" s="1"/>
  <c r="D275" i="1" l="1"/>
  <c r="C276" i="1" s="1"/>
  <c r="H274" i="1"/>
  <c r="G276" i="1" l="1"/>
  <c r="E276" i="1"/>
  <c r="D276" i="1" s="1"/>
  <c r="D277" i="1" l="1"/>
  <c r="C278" i="1" s="1"/>
  <c r="H276" i="1"/>
  <c r="G278" i="1" l="1"/>
  <c r="E278" i="1"/>
  <c r="D278" i="1" s="1"/>
  <c r="D279" i="1" l="1"/>
  <c r="C280" i="1" s="1"/>
  <c r="H278" i="1"/>
  <c r="G280" i="1" l="1"/>
  <c r="E280" i="1"/>
  <c r="D280" i="1" s="1"/>
  <c r="D281" i="1" l="1"/>
  <c r="H280" i="1"/>
  <c r="C282" i="1" l="1"/>
  <c r="G282" i="1" l="1"/>
  <c r="E282" i="1"/>
  <c r="D282" i="1" s="1"/>
  <c r="D283" i="1" l="1"/>
  <c r="C284" i="1" s="1"/>
  <c r="H282" i="1"/>
  <c r="G284" i="1" l="1"/>
  <c r="E284" i="1"/>
  <c r="D284" i="1" s="1"/>
  <c r="D285" i="1" l="1"/>
  <c r="C286" i="1" s="1"/>
  <c r="H284" i="1"/>
  <c r="G286" i="1" l="1"/>
  <c r="E286" i="1"/>
  <c r="D286" i="1" s="1"/>
  <c r="D287" i="1" l="1"/>
  <c r="C288" i="1" s="1"/>
  <c r="H286" i="1"/>
  <c r="G288" i="1" l="1"/>
  <c r="E288" i="1"/>
  <c r="D288" i="1" s="1"/>
  <c r="D289" i="1" l="1"/>
  <c r="H288" i="1"/>
  <c r="C290" i="1" l="1"/>
  <c r="E290" i="1" l="1"/>
  <c r="D290" i="1" s="1"/>
  <c r="H290" i="1" s="1"/>
  <c r="G290" i="1"/>
</calcChain>
</file>

<file path=xl/sharedStrings.xml><?xml version="1.0" encoding="utf-8"?>
<sst xmlns="http://schemas.openxmlformats.org/spreadsheetml/2006/main" count="18" uniqueCount="16">
  <si>
    <t>k</t>
  </si>
  <si>
    <t>X(0)</t>
  </si>
  <si>
    <t>PHI</t>
  </si>
  <si>
    <t>Timestep</t>
  </si>
  <si>
    <t>V(0)</t>
  </si>
  <si>
    <t>A</t>
  </si>
  <si>
    <t>Mass</t>
  </si>
  <si>
    <t>OMEGA</t>
  </si>
  <si>
    <t>Time</t>
  </si>
  <si>
    <t>x(t)</t>
  </si>
  <si>
    <t>v(t)</t>
  </si>
  <si>
    <t>f(t)</t>
  </si>
  <si>
    <t>ANALYTICAL</t>
  </si>
  <si>
    <t>ERROR</t>
  </si>
  <si>
    <t>ENERGY</t>
  </si>
  <si>
    <t>TIME AT ERROR MAXIMA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</si>
</sst>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000"/>
    <numFmt numFmtId="166" formatCode="0.00E+00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23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48568545384057E-2"/>
          <c:y val="6.6157925209539031E-2"/>
          <c:w val="0.75959670888248587"/>
          <c:h val="0.87023117006393647"/>
        </c:manualLayout>
      </c:layout>
      <c:scatterChart>
        <c:scatterStyle val="lineMarker"/>
        <c:varyColors val="0"/>
        <c:ser>
          <c:idx val="0"/>
          <c:order val="0"/>
          <c:tx>
            <c:strRef>
              <c:f>Analytical!$C$5:$C$5</c:f>
              <c:strCache>
                <c:ptCount val="1"/>
                <c:pt idx="0">
                  <c:v>x(t)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xVal>
            <c:numRef>
              <c:f>Analytical!$B$6:$B$290</c:f>
              <c:numCache>
                <c:formatCode>0.00</c:formatCode>
                <c:ptCount val="28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</c:numCache>
            </c:numRef>
          </c:xVal>
          <c:yVal>
            <c:numRef>
              <c:f>Analytical!$C$6:$C$290</c:f>
              <c:numCache>
                <c:formatCode>0.000000</c:formatCode>
                <c:ptCount val="285"/>
                <c:pt idx="0">
                  <c:v>1</c:v>
                </c:pt>
                <c:pt idx="2">
                  <c:v>0.995</c:v>
                </c:pt>
                <c:pt idx="4">
                  <c:v>0.98004999999999998</c:v>
                </c:pt>
                <c:pt idx="6">
                  <c:v>0.95529949999999997</c:v>
                </c:pt>
                <c:pt idx="8">
                  <c:v>0.92099600500000001</c:v>
                </c:pt>
                <c:pt idx="10">
                  <c:v>0.87748254994999997</c:v>
                </c:pt>
                <c:pt idx="12">
                  <c:v>0.8251942694005</c:v>
                </c:pt>
                <c:pt idx="14">
                  <c:v>0.76465404615699506</c:v>
                </c:pt>
                <c:pt idx="16">
                  <c:v>0.69646728245192013</c:v>
                </c:pt>
                <c:pt idx="18">
                  <c:v>0.62131584592232603</c:v>
                </c:pt>
                <c:pt idx="20">
                  <c:v>0.5399512509335086</c:v>
                </c:pt>
                <c:pt idx="22">
                  <c:v>0.4531871434353561</c:v>
                </c:pt>
                <c:pt idx="24">
                  <c:v>0.36189116450285003</c:v>
                </c:pt>
                <c:pt idx="26">
                  <c:v>0.26697627392531548</c:v>
                </c:pt>
                <c:pt idx="28">
                  <c:v>0.16939162060852778</c:v>
                </c:pt>
                <c:pt idx="30">
                  <c:v>7.0113051085654798E-2</c:v>
                </c:pt>
                <c:pt idx="32">
                  <c:v>-2.9866648948074725E-2</c:v>
                </c:pt>
                <c:pt idx="34">
                  <c:v>-0.12954768249232351</c:v>
                </c:pt>
                <c:pt idx="36">
                  <c:v>-0.22793323921164904</c:v>
                </c:pt>
                <c:pt idx="38">
                  <c:v>-0.3240394635388581</c:v>
                </c:pt>
                <c:pt idx="40">
                  <c:v>-0.4169052932306786</c:v>
                </c:pt>
                <c:pt idx="42">
                  <c:v>-0.5056020699901923</c:v>
                </c:pt>
                <c:pt idx="44">
                  <c:v>-0.58924282604980405</c:v>
                </c:pt>
                <c:pt idx="46">
                  <c:v>-0.66699115384891772</c:v>
                </c:pt>
                <c:pt idx="48">
                  <c:v>-0.73806957010954222</c:v>
                </c:pt>
                <c:pt idx="50">
                  <c:v>-0.80176729066907138</c:v>
                </c:pt>
                <c:pt idx="52">
                  <c:v>-0.85744733832190978</c:v>
                </c:pt>
                <c:pt idx="54">
                  <c:v>-0.90455291259152903</c:v>
                </c:pt>
                <c:pt idx="56">
                  <c:v>-0.94261295773523301</c:v>
                </c:pt>
                <c:pt idx="58">
                  <c:v>-0.97124687330158466</c:v>
                </c:pt>
                <c:pt idx="60">
                  <c:v>-0.99016832013492051</c:v>
                </c:pt>
                <c:pt idx="62">
                  <c:v>-0.99918808376690715</c:v>
                </c:pt>
                <c:pt idx="64">
                  <c:v>-0.99821596656122469</c:v>
                </c:pt>
                <c:pt idx="66">
                  <c:v>-0.98726168968993</c:v>
                </c:pt>
                <c:pt idx="68">
                  <c:v>-0.96643479592173598</c:v>
                </c:pt>
                <c:pt idx="70">
                  <c:v>-0.93594355419432462</c:v>
                </c:pt>
                <c:pt idx="72">
                  <c:v>-0.89609287692497008</c:v>
                </c:pt>
                <c:pt idx="74">
                  <c:v>-0.84728127088636573</c:v>
                </c:pt>
                <c:pt idx="76">
                  <c:v>-0.78999685213889781</c:v>
                </c:pt>
                <c:pt idx="78">
                  <c:v>-0.72481246487004092</c:v>
                </c:pt>
                <c:pt idx="80">
                  <c:v>-0.65237995295248363</c:v>
                </c:pt>
                <c:pt idx="82">
                  <c:v>-0.57342364150540148</c:v>
                </c:pt>
                <c:pt idx="84">
                  <c:v>-0.48873309364326528</c:v>
                </c:pt>
                <c:pt idx="86">
                  <c:v>-0.3991552148446964</c:v>
                </c:pt>
                <c:pt idx="88">
                  <c:v>-0.3055857838976806</c:v>
                </c:pt>
                <c:pt idx="90">
                  <c:v>-0.20896049511168796</c:v>
                </c:pt>
                <c:pt idx="92">
                  <c:v>-0.11024560137457846</c:v>
                </c:pt>
                <c:pt idx="94">
                  <c:v>-1.0428251623723184E-2</c:v>
                </c:pt>
                <c:pt idx="96">
                  <c:v>8.9493380643369341E-2</c:v>
                </c:pt>
                <c:pt idx="98">
                  <c:v>0.18852007910402818</c:v>
                </c:pt>
                <c:pt idx="100">
                  <c:v>0.28566157677364673</c:v>
                </c:pt>
                <c:pt idx="102">
                  <c:v>0.37994645867552884</c:v>
                </c:pt>
                <c:pt idx="104">
                  <c:v>0.47043187599065567</c:v>
                </c:pt>
                <c:pt idx="106">
                  <c:v>0.55621297454587593</c:v>
                </c:pt>
                <c:pt idx="108">
                  <c:v>0.63643194335563746</c:v>
                </c:pt>
                <c:pt idx="110">
                  <c:v>0.71028659273184258</c:v>
                </c:pt>
                <c:pt idx="112">
                  <c:v>0.77703837618072924</c:v>
                </c:pt>
                <c:pt idx="114">
                  <c:v>0.83601977586780862</c:v>
                </c:pt>
                <c:pt idx="116">
                  <c:v>0.88664097779620987</c:v>
                </c:pt>
                <c:pt idx="118">
                  <c:v>0.92839576994664907</c:v>
                </c:pt>
                <c:pt idx="120">
                  <c:v>0.96086660439762173</c:v>
                </c:pt>
                <c:pt idx="122">
                  <c:v>0.98372877280461823</c:v>
                </c:pt>
                <c:pt idx="124">
                  <c:v>0.99675365348356848</c:v>
                </c:pt>
                <c:pt idx="126">
                  <c:v>0.99981099762768311</c:v>
                </c:pt>
                <c:pt idx="128">
                  <c:v>0.99287023179552092</c:v>
                </c:pt>
                <c:pt idx="130">
                  <c:v>0.97600076364540345</c:v>
                </c:pt>
                <c:pt idx="132">
                  <c:v>0.94937128785883196</c:v>
                </c:pt>
                <c:pt idx="134">
                  <c:v>0.91324809919367211</c:v>
                </c:pt>
                <c:pt idx="136">
                  <c:v>0.86799242953657563</c:v>
                </c:pt>
                <c:pt idx="138">
                  <c:v>0.81405683558411335</c:v>
                </c:pt>
                <c:pt idx="140">
                  <c:v>0.75198067327580997</c:v>
                </c:pt>
                <c:pt idx="142">
                  <c:v>0.68238470423474851</c:v>
                </c:pt>
                <c:pt idx="144">
                  <c:v>0.60596488815133953</c:v>
                </c:pt>
                <c:pt idx="146">
                  <c:v>0.52348542318641711</c:v>
                </c:pt>
                <c:pt idx="148">
                  <c:v>0.43577110398963054</c:v>
                </c:pt>
                <c:pt idx="150">
                  <c:v>0.34369907375294767</c:v>
                </c:pt>
                <c:pt idx="152">
                  <c:v>0.24819005277873535</c:v>
                </c:pt>
                <c:pt idx="154">
                  <c:v>0.15019913127673565</c:v>
                </c:pt>
                <c:pt idx="156">
                  <c:v>5.0706218461968586E-2</c:v>
                </c:pt>
                <c:pt idx="158">
                  <c:v>-4.929375653741816E-2</c:v>
                </c:pt>
                <c:pt idx="160">
                  <c:v>-0.14880079397143073</c:v>
                </c:pt>
                <c:pt idx="162">
                  <c:v>-0.24681982346572898</c:v>
                </c:pt>
                <c:pt idx="164">
                  <c:v>-0.34237065472536993</c:v>
                </c:pt>
                <c:pt idx="166">
                  <c:v>-0.43449777943775719</c:v>
                </c:pt>
                <c:pt idx="168">
                  <c:v>-0.52227992635576692</c:v>
                </c:pt>
                <c:pt idx="170">
                  <c:v>-0.60483927401021897</c:v>
                </c:pt>
                <c:pt idx="172">
                  <c:v>-0.68135022892456876</c:v>
                </c:pt>
                <c:pt idx="174">
                  <c:v>-0.75104768154967294</c:v>
                </c:pt>
                <c:pt idx="176">
                  <c:v>-0.81323465735928036</c:v>
                </c:pt>
                <c:pt idx="178">
                  <c:v>-0.86728928659529503</c:v>
                </c:pt>
                <c:pt idx="180">
                  <c:v>-0.91267102296535674</c:v>
                </c:pt>
                <c:pt idx="182">
                  <c:v>-0.94892604910576484</c:v>
                </c:pt>
                <c:pt idx="184">
                  <c:v>-0.97569181475511524</c:v>
                </c:pt>
                <c:pt idx="186">
                  <c:v>-0.99270066225691456</c:v>
                </c:pt>
                <c:pt idx="188">
                  <c:v>-0.9997825031361447</c:v>
                </c:pt>
                <c:pt idx="190">
                  <c:v>-0.99686651898401335</c:v>
                </c:pt>
                <c:pt idx="192">
                  <c:v>-0.98398186964204193</c:v>
                </c:pt>
                <c:pt idx="194">
                  <c:v>-0.96125740160365003</c:v>
                </c:pt>
                <c:pt idx="196">
                  <c:v>-0.9289203595492217</c:v>
                </c:pt>
                <c:pt idx="198">
                  <c:v>-0.88729411389930113</c:v>
                </c:pt>
                <c:pt idx="200">
                  <c:v>-0.8367949271103875</c:v>
                </c:pt>
                <c:pt idx="202">
                  <c:v>-0.77792779105037002</c:v>
                </c:pt>
                <c:pt idx="204">
                  <c:v>-0.71128137707984884</c:v>
                </c:pt>
                <c:pt idx="206">
                  <c:v>-0.63752214933852924</c:v>
                </c:pt>
                <c:pt idx="208">
                  <c:v>-0.55738770010382432</c:v>
                </c:pt>
                <c:pt idx="210">
                  <c:v>-0.47167937386808112</c:v>
                </c:pt>
                <c:pt idx="212">
                  <c:v>-0.38125425389365714</c:v>
                </c:pt>
                <c:pt idx="214">
                  <c:v>-0.28701659138029656</c:v>
                </c:pt>
                <c:pt idx="216">
                  <c:v>-0.18990876295313303</c:v>
                </c:pt>
                <c:pt idx="218">
                  <c:v>-9.0901846896438168E-2</c:v>
                </c:pt>
                <c:pt idx="220">
                  <c:v>9.0140876292210681E-3</c:v>
                </c:pt>
                <c:pt idx="222">
                  <c:v>0.10883988127858811</c:v>
                </c:pt>
                <c:pt idx="224">
                  <c:v>0.20757727611516927</c:v>
                </c:pt>
                <c:pt idx="226">
                  <c:v>0.30423889819059874</c:v>
                </c:pt>
                <c:pt idx="228">
                  <c:v>0.39785813128412223</c:v>
                </c:pt>
                <c:pt idx="230">
                  <c:v>0.48749878306480449</c:v>
                </c:pt>
                <c:pt idx="232">
                  <c:v>0.5722644470148387</c:v>
                </c:pt>
                <c:pt idx="234">
                  <c:v>0.65130746649472449</c:v>
                </c:pt>
                <c:pt idx="236">
                  <c:v>0.72383741130966306</c:v>
                </c:pt>
                <c:pt idx="238">
                  <c:v>0.78912898201150505</c:v>
                </c:pt>
                <c:pt idx="240">
                  <c:v>0.84652926289323194</c:v>
                </c:pt>
                <c:pt idx="242">
                  <c:v>0.89546425114602657</c:v>
                </c:pt>
                <c:pt idx="244">
                  <c:v>0.93544459688736092</c:v>
                </c:pt>
                <c:pt idx="246">
                  <c:v>0.9660704966598217</c:v>
                </c:pt>
                <c:pt idx="248">
                  <c:v>0.98703569146568415</c:v>
                </c:pt>
                <c:pt idx="250">
                  <c:v>0.99813052935688984</c:v>
                </c:pt>
                <c:pt idx="252">
                  <c:v>0.99924406195452664</c:v>
                </c:pt>
                <c:pt idx="254">
                  <c:v>0.99036515393261815</c:v>
                </c:pt>
                <c:pt idx="256">
                  <c:v>0.9715825943713835</c:v>
                </c:pt>
                <c:pt idx="258">
                  <c:v>0.94308420886643496</c:v>
                </c:pt>
                <c:pt idx="260">
                  <c:v>0.90515498127282212</c:v>
                </c:pt>
                <c:pt idx="262">
                  <c:v>0.85817420386648102</c:v>
                </c:pt>
                <c:pt idx="264">
                  <c:v>0.80261168442147512</c:v>
                </c:pt>
                <c:pt idx="266">
                  <c:v>0.7390230481322545</c:v>
                </c:pt>
                <c:pt idx="268">
                  <c:v>0.66804418136171129</c:v>
                </c:pt>
                <c:pt idx="270">
                  <c:v>0.59038487277755092</c:v>
                </c:pt>
                <c:pt idx="272">
                  <c:v>0.50682171546561505</c:v>
                </c:pt>
                <c:pt idx="274">
                  <c:v>0.41819034099902308</c:v>
                </c:pt>
                <c:pt idx="276">
                  <c:v>0.32537706312244086</c:v>
                </c:pt>
                <c:pt idx="278">
                  <c:v>0.22931001461463424</c:v>
                </c:pt>
                <c:pt idx="280">
                  <c:v>0.13094986596068126</c:v>
                </c:pt>
                <c:pt idx="282">
                  <c:v>3.128021864712148E-2</c:v>
                </c:pt>
                <c:pt idx="284">
                  <c:v>-6.870223085290951E-2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B3-455B-AC1B-3B3036B236E8}"/>
            </c:ext>
          </c:extLst>
        </c:ser>
        <c:ser>
          <c:idx val="1"/>
          <c:order val="1"/>
          <c:tx>
            <c:strRef>
              <c:f>Analytical!$F$5:$F$5</c:f>
              <c:strCache>
                <c:ptCount val="1"/>
                <c:pt idx="0">
                  <c:v>ANALYTICAL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none"/>
          </c:marker>
          <c:xVal>
            <c:numRef>
              <c:f>Analytical!$B$6:$B$290</c:f>
              <c:numCache>
                <c:formatCode>0.00</c:formatCode>
                <c:ptCount val="28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</c:numCache>
            </c:numRef>
          </c:xVal>
          <c:yVal>
            <c:numRef>
              <c:f>Analytical!$F$6:$F$290</c:f>
              <c:numCache>
                <c:formatCode>0.000000</c:formatCode>
                <c:ptCount val="285"/>
                <c:pt idx="0">
                  <c:v>1</c:v>
                </c:pt>
                <c:pt idx="1">
                  <c:v>0.99875026039496628</c:v>
                </c:pt>
                <c:pt idx="2">
                  <c:v>0.99500416527802582</c:v>
                </c:pt>
                <c:pt idx="3">
                  <c:v>0.98877107793604224</c:v>
                </c:pt>
                <c:pt idx="4">
                  <c:v>0.98006657784124163</c:v>
                </c:pt>
                <c:pt idx="5">
                  <c:v>0.96891242171064473</c:v>
                </c:pt>
                <c:pt idx="6">
                  <c:v>0.95533648912560598</c:v>
                </c:pt>
                <c:pt idx="7">
                  <c:v>0.93937271284737889</c:v>
                </c:pt>
                <c:pt idx="8">
                  <c:v>0.9210609940028851</c:v>
                </c:pt>
                <c:pt idx="9">
                  <c:v>0.90044710235267689</c:v>
                </c:pt>
                <c:pt idx="10">
                  <c:v>0.87758256189037276</c:v>
                </c:pt>
                <c:pt idx="11">
                  <c:v>0.85252452205950568</c:v>
                </c:pt>
                <c:pt idx="12">
                  <c:v>0.82533561490967822</c:v>
                </c:pt>
                <c:pt idx="13">
                  <c:v>0.79608379854905587</c:v>
                </c:pt>
                <c:pt idx="14">
                  <c:v>0.76484218728448838</c:v>
                </c:pt>
                <c:pt idx="15">
                  <c:v>0.7316888688738209</c:v>
                </c:pt>
                <c:pt idx="16">
                  <c:v>0.69670670934716539</c:v>
                </c:pt>
                <c:pt idx="17">
                  <c:v>0.65998314588498208</c:v>
                </c:pt>
                <c:pt idx="18">
                  <c:v>0.62160996827066439</c:v>
                </c:pt>
                <c:pt idx="19">
                  <c:v>0.58168308946388347</c:v>
                </c:pt>
                <c:pt idx="20">
                  <c:v>0.54030230586813977</c:v>
                </c:pt>
                <c:pt idx="21">
                  <c:v>0.49757104789172696</c:v>
                </c:pt>
                <c:pt idx="22">
                  <c:v>0.45359612142557731</c:v>
                </c:pt>
                <c:pt idx="23">
                  <c:v>0.40848744088415717</c:v>
                </c:pt>
                <c:pt idx="24">
                  <c:v>0.3623577544766734</c:v>
                </c:pt>
                <c:pt idx="25">
                  <c:v>0.31532236239526867</c:v>
                </c:pt>
                <c:pt idx="26">
                  <c:v>0.26749882862458735</c:v>
                </c:pt>
                <c:pt idx="27">
                  <c:v>0.2190066870930415</c:v>
                </c:pt>
                <c:pt idx="28">
                  <c:v>0.16996714290024081</c:v>
                </c:pt>
                <c:pt idx="29">
                  <c:v>0.1205027693673664</c:v>
                </c:pt>
                <c:pt idx="30">
                  <c:v>7.0737201667702906E-2</c:v>
                </c:pt>
                <c:pt idx="31">
                  <c:v>2.0794827803092428E-2</c:v>
                </c:pt>
                <c:pt idx="32">
                  <c:v>-2.9199522301288815E-2</c:v>
                </c:pt>
                <c:pt idx="33">
                  <c:v>-7.9120888806734083E-2</c:v>
                </c:pt>
                <c:pt idx="34">
                  <c:v>-0.12884449429552486</c:v>
                </c:pt>
                <c:pt idx="35">
                  <c:v>-0.17824605564949209</c:v>
                </c:pt>
                <c:pt idx="36">
                  <c:v>-0.22720209469308711</c:v>
                </c:pt>
                <c:pt idx="37">
                  <c:v>-0.27559024682451294</c:v>
                </c:pt>
                <c:pt idx="38">
                  <c:v>-0.32328956686350357</c:v>
                </c:pt>
                <c:pt idx="39">
                  <c:v>-0.3701808313512871</c:v>
                </c:pt>
                <c:pt idx="40">
                  <c:v>-0.41614683654714241</c:v>
                </c:pt>
                <c:pt idx="41">
                  <c:v>-0.46107269137671314</c:v>
                </c:pt>
                <c:pt idx="42">
                  <c:v>-0.50484610459985757</c:v>
                </c:pt>
                <c:pt idx="43">
                  <c:v>-0.54735766548027098</c:v>
                </c:pt>
                <c:pt idx="44">
                  <c:v>-0.58850111725534582</c:v>
                </c:pt>
                <c:pt idx="45">
                  <c:v>-0.62817362272273913</c:v>
                </c:pt>
                <c:pt idx="46">
                  <c:v>-0.66627602127982444</c:v>
                </c:pt>
                <c:pt idx="47">
                  <c:v>-0.70271307677355399</c:v>
                </c:pt>
                <c:pt idx="48">
                  <c:v>-0.73739371554124578</c:v>
                </c:pt>
                <c:pt idx="49">
                  <c:v>-0.77023125404730741</c:v>
                </c:pt>
                <c:pt idx="50">
                  <c:v>-0.8011436155469337</c:v>
                </c:pt>
                <c:pt idx="51">
                  <c:v>-0.83005353523522241</c:v>
                </c:pt>
                <c:pt idx="52">
                  <c:v>-0.85688875336894732</c:v>
                </c:pt>
                <c:pt idx="53">
                  <c:v>-0.88158219587828612</c:v>
                </c:pt>
                <c:pt idx="54">
                  <c:v>-0.90407214201706121</c:v>
                </c:pt>
                <c:pt idx="55">
                  <c:v>-0.92430237863246356</c:v>
                </c:pt>
                <c:pt idx="56">
                  <c:v>-0.94222234066865829</c:v>
                </c:pt>
                <c:pt idx="57">
                  <c:v>-0.95778723755309036</c:v>
                </c:pt>
                <c:pt idx="58">
                  <c:v>-0.97095816514959066</c:v>
                </c:pt>
                <c:pt idx="59">
                  <c:v>-0.98170220299845412</c:v>
                </c:pt>
                <c:pt idx="60">
                  <c:v>-0.98999249660044542</c:v>
                </c:pt>
                <c:pt idx="61">
                  <c:v>-0.99580832453906121</c:v>
                </c:pt>
                <c:pt idx="62">
                  <c:v>-0.99913515027327948</c:v>
                </c:pt>
                <c:pt idx="63">
                  <c:v>-0.99996465847134197</c:v>
                </c:pt>
                <c:pt idx="64">
                  <c:v>-0.99829477579475312</c:v>
                </c:pt>
                <c:pt idx="65">
                  <c:v>-0.99412967608054625</c:v>
                </c:pt>
                <c:pt idx="66">
                  <c:v>-0.98747976990886488</c:v>
                </c:pt>
                <c:pt idx="67">
                  <c:v>-0.97836167858193412</c:v>
                </c:pt>
                <c:pt idx="68">
                  <c:v>-0.96679819257946087</c:v>
                </c:pt>
                <c:pt idx="69">
                  <c:v>-0.95281821459430471</c:v>
                </c:pt>
                <c:pt idx="70">
                  <c:v>-0.93645668729079634</c:v>
                </c:pt>
                <c:pt idx="71">
                  <c:v>-0.91775450596627584</c:v>
                </c:pt>
                <c:pt idx="72">
                  <c:v>-0.89675841633414699</c:v>
                </c:pt>
                <c:pt idx="73">
                  <c:v>-0.8735208976839377</c:v>
                </c:pt>
                <c:pt idx="74">
                  <c:v>-0.84810003171040804</c:v>
                </c:pt>
                <c:pt idx="75">
                  <c:v>-0.82055935733956076</c:v>
                </c:pt>
                <c:pt idx="76">
                  <c:v>-0.7909677119144165</c:v>
                </c:pt>
                <c:pt idx="77">
                  <c:v>-0.75939905913750783</c:v>
                </c:pt>
                <c:pt idx="78">
                  <c:v>-0.72593230420013988</c:v>
                </c:pt>
                <c:pt idx="79">
                  <c:v>-0.6906510965605076</c:v>
                </c:pt>
                <c:pt idx="80">
                  <c:v>-0.65364362086361194</c:v>
                </c:pt>
                <c:pt idx="81">
                  <c:v>-0.61500237652557443</c:v>
                </c:pt>
                <c:pt idx="82">
                  <c:v>-0.57482394653326851</c:v>
                </c:pt>
                <c:pt idx="83">
                  <c:v>-0.53320875603715434</c:v>
                </c:pt>
                <c:pt idx="84">
                  <c:v>-0.49026082134069943</c:v>
                </c:pt>
                <c:pt idx="85">
                  <c:v>-0.44608748991379282</c:v>
                </c:pt>
                <c:pt idx="86">
                  <c:v>-0.40079917207997545</c:v>
                </c:pt>
                <c:pt idx="87">
                  <c:v>-0.35450906504813112</c:v>
                </c:pt>
                <c:pt idx="88">
                  <c:v>-0.30733286997841935</c:v>
                </c:pt>
                <c:pt idx="89">
                  <c:v>-0.25938850278962611</c:v>
                </c:pt>
                <c:pt idx="90">
                  <c:v>-0.2107957994307797</c:v>
                </c:pt>
                <c:pt idx="91">
                  <c:v>-0.16167621635368651</c:v>
                </c:pt>
                <c:pt idx="92">
                  <c:v>-0.11215252693505398</c:v>
                </c:pt>
                <c:pt idx="93">
                  <c:v>-6.2348514606991659E-2</c:v>
                </c:pt>
                <c:pt idx="94">
                  <c:v>-1.238866346289056E-2</c:v>
                </c:pt>
                <c:pt idx="95">
                  <c:v>3.7602152887976553E-2</c:v>
                </c:pt>
                <c:pt idx="96">
                  <c:v>8.7498983439447273E-2</c:v>
                </c:pt>
                <c:pt idx="97">
                  <c:v>0.13717711210090816</c:v>
                </c:pt>
                <c:pt idx="98">
                  <c:v>0.18651236942257576</c:v>
                </c:pt>
                <c:pt idx="99">
                  <c:v>0.23538144295445118</c:v>
                </c:pt>
                <c:pt idx="100">
                  <c:v>0.28366218546322625</c:v>
                </c:pt>
                <c:pt idx="101">
                  <c:v>0.33123392023675452</c:v>
                </c:pt>
                <c:pt idx="102">
                  <c:v>0.37797774271298107</c:v>
                </c:pt>
                <c:pt idx="103">
                  <c:v>0.42377681767942821</c:v>
                </c:pt>
                <c:pt idx="104">
                  <c:v>0.46851667130037711</c:v>
                </c:pt>
                <c:pt idx="105">
                  <c:v>0.51208547724184073</c:v>
                </c:pt>
                <c:pt idx="106">
                  <c:v>0.55437433617916154</c:v>
                </c:pt>
                <c:pt idx="107">
                  <c:v>0.59527754798860677</c:v>
                </c:pt>
                <c:pt idx="108">
                  <c:v>0.63469287594263468</c:v>
                </c:pt>
                <c:pt idx="109">
                  <c:v>0.67252180224846592</c:v>
                </c:pt>
                <c:pt idx="110">
                  <c:v>0.70866977429125999</c:v>
                </c:pt>
                <c:pt idx="111">
                  <c:v>0.74304644096641048</c:v>
                </c:pt>
                <c:pt idx="112">
                  <c:v>0.77556587851025016</c:v>
                </c:pt>
                <c:pt idx="113">
                  <c:v>0.80614680526471572</c:v>
                </c:pt>
                <c:pt idx="114">
                  <c:v>0.83471278483915978</c:v>
                </c:pt>
                <c:pt idx="115">
                  <c:v>0.86119241716152084</c:v>
                </c:pt>
                <c:pt idx="116">
                  <c:v>0.88551951694131936</c:v>
                </c:pt>
                <c:pt idx="117">
                  <c:v>0.90763327909841351</c:v>
                </c:pt>
                <c:pt idx="118">
                  <c:v>0.92747843074403591</c:v>
                </c:pt>
                <c:pt idx="119">
                  <c:v>0.94500536933422752</c:v>
                </c:pt>
                <c:pt idx="120">
                  <c:v>0.96017028665036597</c:v>
                </c:pt>
                <c:pt idx="121">
                  <c:v>0.97293527829689763</c:v>
                </c:pt>
                <c:pt idx="122">
                  <c:v>0.98326843844258471</c:v>
                </c:pt>
                <c:pt idx="123">
                  <c:v>0.99114393956846902</c:v>
                </c:pt>
                <c:pt idx="124">
                  <c:v>0.9965420970232175</c:v>
                </c:pt>
                <c:pt idx="125">
                  <c:v>0.9994494182244994</c:v>
                </c:pt>
                <c:pt idx="126">
                  <c:v>0.9998586363834151</c:v>
                </c:pt>
                <c:pt idx="127">
                  <c:v>0.99776872866768407</c:v>
                </c:pt>
                <c:pt idx="128">
                  <c:v>0.99318491875819259</c:v>
                </c:pt>
                <c:pt idx="129">
                  <c:v>0.98611866379251256</c:v>
                </c:pt>
                <c:pt idx="130">
                  <c:v>0.97658762572802349</c:v>
                </c:pt>
                <c:pt idx="131">
                  <c:v>0.96461562719621785</c:v>
                </c:pt>
                <c:pt idx="132">
                  <c:v>0.95023259195852927</c:v>
                </c:pt>
                <c:pt idx="133">
                  <c:v>0.93347447011251183</c:v>
                </c:pt>
                <c:pt idx="134">
                  <c:v>0.91438314823531941</c:v>
                </c:pt>
                <c:pt idx="135">
                  <c:v>0.89300634468907669</c:v>
                </c:pt>
                <c:pt idx="136">
                  <c:v>0.86939749034982483</c:v>
                </c:pt>
                <c:pt idx="137">
                  <c:v>0.84361559505815908</c:v>
                </c:pt>
                <c:pt idx="138">
                  <c:v>0.81572510012535682</c:v>
                </c:pt>
                <c:pt idx="139">
                  <c:v>0.78579571726366104</c:v>
                </c:pt>
                <c:pt idx="140">
                  <c:v>0.7539022543433046</c:v>
                </c:pt>
                <c:pt idx="141">
                  <c:v>0.72012442841179347</c:v>
                </c:pt>
                <c:pt idx="142">
                  <c:v>0.68454666644280593</c:v>
                </c:pt>
                <c:pt idx="143">
                  <c:v>0.64725789431272363</c:v>
                </c:pt>
                <c:pt idx="144">
                  <c:v>0.60835131453225455</c:v>
                </c:pt>
                <c:pt idx="145">
                  <c:v>0.56792417328869482</c:v>
                </c:pt>
                <c:pt idx="146">
                  <c:v>0.52607751738110453</c:v>
                </c:pt>
                <c:pt idx="147">
                  <c:v>0.48291594165593704</c:v>
                </c:pt>
                <c:pt idx="148">
                  <c:v>0.43854732757439036</c:v>
                </c:pt>
                <c:pt idx="149">
                  <c:v>0.39308257356494075</c:v>
                </c:pt>
                <c:pt idx="150">
                  <c:v>0.34663531783502582</c:v>
                </c:pt>
                <c:pt idx="151">
                  <c:v>0.2993216543347062</c:v>
                </c:pt>
                <c:pt idx="152">
                  <c:v>0.25125984258225487</c:v>
                </c:pt>
                <c:pt idx="153">
                  <c:v>0.20257001207694433</c:v>
                </c:pt>
                <c:pt idx="154">
                  <c:v>0.15337386203786435</c:v>
                </c:pt>
                <c:pt idx="155">
                  <c:v>0.10379435721925297</c:v>
                </c:pt>
                <c:pt idx="156">
                  <c:v>5.3955420562648862E-2</c:v>
                </c:pt>
                <c:pt idx="157">
                  <c:v>3.981623454078851E-3</c:v>
                </c:pt>
                <c:pt idx="158">
                  <c:v>-4.6002125639536949E-2</c:v>
                </c:pt>
                <c:pt idx="159">
                  <c:v>-9.5870893376497818E-2</c:v>
                </c:pt>
                <c:pt idx="160">
                  <c:v>-0.14550003380861354</c:v>
                </c:pt>
                <c:pt idx="161">
                  <c:v>-0.19476549993116135</c:v>
                </c:pt>
                <c:pt idx="162">
                  <c:v>-0.24354415373579111</c:v>
                </c:pt>
                <c:pt idx="163">
                  <c:v>-0.29171407399142651</c:v>
                </c:pt>
                <c:pt idx="164">
                  <c:v>-0.33915486098383624</c:v>
                </c:pt>
                <c:pt idx="165">
                  <c:v>-0.3857479374522218</c:v>
                </c:pt>
                <c:pt idx="166">
                  <c:v>-0.43137684497062079</c:v>
                </c:pt>
                <c:pt idx="167">
                  <c:v>-0.47592753503330965</c:v>
                </c:pt>
                <c:pt idx="168">
                  <c:v>-0.51928865411668557</c:v>
                </c:pt>
                <c:pt idx="169">
                  <c:v>-0.56135182200507294</c:v>
                </c:pt>
                <c:pt idx="170">
                  <c:v>-0.60201190268482363</c:v>
                </c:pt>
                <c:pt idx="171">
                  <c:v>-0.64116726712960181</c:v>
                </c:pt>
                <c:pt idx="172">
                  <c:v>-0.67872004732001245</c:v>
                </c:pt>
                <c:pt idx="173">
                  <c:v>-0.71457638086269193</c:v>
                </c:pt>
                <c:pt idx="174">
                  <c:v>-0.74864664559739991</c:v>
                </c:pt>
                <c:pt idx="175">
                  <c:v>-0.78084568360574913</c:v>
                </c:pt>
                <c:pt idx="176">
                  <c:v>-0.81109301406165601</c:v>
                </c:pt>
                <c:pt idx="177">
                  <c:v>-0.83931303439148375</c:v>
                </c:pt>
                <c:pt idx="178">
                  <c:v>-0.86543520924111228</c:v>
                </c:pt>
                <c:pt idx="179">
                  <c:v>-0.88939424677758216</c:v>
                </c:pt>
                <c:pt idx="180">
                  <c:v>-0.91113026188467694</c:v>
                </c:pt>
                <c:pt idx="181">
                  <c:v>-0.93058892584452846</c:v>
                </c:pt>
                <c:pt idx="182">
                  <c:v>-0.9477216021311119</c:v>
                </c:pt>
                <c:pt idx="183">
                  <c:v>-0.96248546797623735</c:v>
                </c:pt>
                <c:pt idx="184">
                  <c:v>-0.97484362140416403</c:v>
                </c:pt>
                <c:pt idx="185">
                  <c:v>-0.98476517346732362</c:v>
                </c:pt>
                <c:pt idx="186">
                  <c:v>-0.99222532545260345</c:v>
                </c:pt>
                <c:pt idx="187">
                  <c:v>-0.99720543086521196</c:v>
                </c:pt>
                <c:pt idx="188">
                  <c:v>-0.99969304203520648</c:v>
                </c:pt>
                <c:pt idx="189">
                  <c:v>-0.99968194123018483</c:v>
                </c:pt>
                <c:pt idx="190">
                  <c:v>-0.99717215619637845</c:v>
                </c:pt>
                <c:pt idx="191">
                  <c:v>-0.99216996008930092</c:v>
                </c:pt>
                <c:pt idx="192">
                  <c:v>-0.98468785579412665</c:v>
                </c:pt>
                <c:pt idx="193">
                  <c:v>-0.97474454467498928</c:v>
                </c:pt>
                <c:pt idx="194">
                  <c:v>-0.96236487983130969</c:v>
                </c:pt>
                <c:pt idx="195">
                  <c:v>-0.94757980397799324</c:v>
                </c:pt>
                <c:pt idx="196">
                  <c:v>-0.93042627210475326</c:v>
                </c:pt>
                <c:pt idx="197">
                  <c:v>-0.91094715910788682</c:v>
                </c:pt>
                <c:pt idx="198">
                  <c:v>-0.88919115262536086</c:v>
                </c:pt>
                <c:pt idx="199">
                  <c:v>-0.86521263134307114</c:v>
                </c:pt>
                <c:pt idx="200">
                  <c:v>-0.83907152907645244</c:v>
                </c:pt>
                <c:pt idx="201">
                  <c:v>-0.81083318496714674</c:v>
                </c:pt>
                <c:pt idx="202">
                  <c:v>-0.78056818016918261</c:v>
                </c:pt>
                <c:pt idx="203">
                  <c:v>-0.74835216143284666</c:v>
                </c:pt>
                <c:pt idx="204">
                  <c:v>-0.71426565202719894</c:v>
                </c:pt>
                <c:pt idx="205">
                  <c:v>-0.67839385047384526</c:v>
                </c:pt>
                <c:pt idx="206">
                  <c:v>-0.64082641759499326</c:v>
                </c:pt>
                <c:pt idx="207">
                  <c:v>-0.60165725240810053</c:v>
                </c:pt>
                <c:pt idx="208">
                  <c:v>-0.56098425742722879</c:v>
                </c:pt>
                <c:pt idx="209">
                  <c:v>-0.5189090939577411</c:v>
                </c:pt>
                <c:pt idx="210">
                  <c:v>-0.47553692799599251</c:v>
                </c:pt>
                <c:pt idx="211">
                  <c:v>-0.43097616736909711</c:v>
                </c:pt>
                <c:pt idx="212">
                  <c:v>-0.38533819077182802</c:v>
                </c:pt>
                <c:pt idx="213">
                  <c:v>-0.33873706937788134</c:v>
                </c:pt>
                <c:pt idx="214">
                  <c:v>-0.29128928172134383</c:v>
                </c:pt>
                <c:pt idx="215">
                  <c:v>-0.24311342256103</c:v>
                </c:pt>
                <c:pt idx="216">
                  <c:v>-0.19432990645533479</c:v>
                </c:pt>
                <c:pt idx="217">
                  <c:v>-0.14506066678856011</c:v>
                </c:pt>
                <c:pt idx="218">
                  <c:v>-9.5428851000950651E-2</c:v>
                </c:pt>
                <c:pt idx="219">
                  <c:v>-4.5558512784221926E-2</c:v>
                </c:pt>
                <c:pt idx="220">
                  <c:v>4.4256979880507854E-3</c:v>
                </c:pt>
                <c:pt idx="221">
                  <c:v>5.4398846820214106E-2</c:v>
                </c:pt>
                <c:pt idx="222">
                  <c:v>0.10423602686569865</c:v>
                </c:pt>
                <c:pt idx="223">
                  <c:v>0.15381267112909058</c:v>
                </c:pt>
                <c:pt idx="224">
                  <c:v>0.20300486381875213</c:v>
                </c:pt>
                <c:pt idx="225">
                  <c:v>0.25168965007175442</c:v>
                </c:pt>
                <c:pt idx="226">
                  <c:v>0.29974534327701491</c:v>
                </c:pt>
                <c:pt idx="227">
                  <c:v>0.34705182922843991</c:v>
                </c:pt>
                <c:pt idx="228">
                  <c:v>0.39349086634789088</c:v>
                </c:pt>
                <c:pt idx="229">
                  <c:v>0.43894638122755553</c:v>
                </c:pt>
                <c:pt idx="230">
                  <c:v>0.48330475875300588</c:v>
                </c:pt>
                <c:pt idx="231">
                  <c:v>0.52645512608182798</c:v>
                </c:pt>
                <c:pt idx="232">
                  <c:v>0.56828962976797504</c:v>
                </c:pt>
                <c:pt idx="233">
                  <c:v>0.60870370533921869</c:v>
                </c:pt>
                <c:pt idx="234">
                  <c:v>0.64759633865387733</c:v>
                </c:pt>
                <c:pt idx="235">
                  <c:v>0.68487031838355339</c:v>
                </c:pt>
                <c:pt idx="236">
                  <c:v>0.72043247899083873</c:v>
                </c:pt>
                <c:pt idx="237">
                  <c:v>0.75419393359462905</c:v>
                </c:pt>
                <c:pt idx="238">
                  <c:v>0.78607029614103929</c:v>
                </c:pt>
                <c:pt idx="239">
                  <c:v>0.81598189232459462</c:v>
                </c:pt>
                <c:pt idx="240">
                  <c:v>0.84385395873249214</c:v>
                </c:pt>
                <c:pt idx="241">
                  <c:v>0.86961682971420551</c:v>
                </c:pt>
                <c:pt idx="242">
                  <c:v>0.89320611150932328</c:v>
                </c:pt>
                <c:pt idx="243">
                  <c:v>0.91456284319841763</c:v>
                </c:pt>
                <c:pt idx="244">
                  <c:v>0.93363364407463789</c:v>
                </c:pt>
                <c:pt idx="245">
                  <c:v>0.9503708470676735</c:v>
                </c:pt>
                <c:pt idx="246">
                  <c:v>0.9647326178866098</c:v>
                </c:pt>
                <c:pt idx="247">
                  <c:v>0.97668305958386437</c:v>
                </c:pt>
                <c:pt idx="248">
                  <c:v>0.98619230227886368</c:v>
                </c:pt>
                <c:pt idx="249">
                  <c:v>0.99323657781718855</c:v>
                </c:pt>
                <c:pt idx="250">
                  <c:v>0.99779827917858066</c:v>
                </c:pt>
                <c:pt idx="251">
                  <c:v>0.99986600448532492</c:v>
                </c:pt>
                <c:pt idx="252">
                  <c:v>0.99943458550100472</c:v>
                </c:pt>
                <c:pt idx="253">
                  <c:v>0.99650510054840236</c:v>
                </c:pt>
                <c:pt idx="254">
                  <c:v>0.99108487181425298</c:v>
                </c:pt>
                <c:pt idx="255">
                  <c:v>0.98318744704759176</c:v>
                </c:pt>
                <c:pt idx="256">
                  <c:v>0.97283256569743537</c:v>
                </c:pt>
                <c:pt idx="257">
                  <c:v>0.96004610957444148</c:v>
                </c:pt>
                <c:pt idx="258">
                  <c:v>0.94486003815986064</c:v>
                </c:pt>
                <c:pt idx="259">
                  <c:v>0.92731230872347514</c:v>
                </c:pt>
                <c:pt idx="260">
                  <c:v>0.90744678145019619</c:v>
                </c:pt>
                <c:pt idx="261">
                  <c:v>0.88531310981243916</c:v>
                </c:pt>
                <c:pt idx="262">
                  <c:v>0.86096661646230566</c:v>
                </c:pt>
                <c:pt idx="263">
                  <c:v>0.83446815495376325</c:v>
                </c:pt>
                <c:pt idx="264">
                  <c:v>0.80588395764044973</c:v>
                </c:pt>
                <c:pt idx="265">
                  <c:v>0.77528547012928795</c:v>
                </c:pt>
                <c:pt idx="266">
                  <c:v>0.74274917270366947</c:v>
                </c:pt>
                <c:pt idx="267">
                  <c:v>0.70835638916258337</c:v>
                </c:pt>
                <c:pt idx="268">
                  <c:v>0.67219308355346807</c:v>
                </c:pt>
                <c:pt idx="269">
                  <c:v>0.63434964530685845</c:v>
                </c:pt>
                <c:pt idx="270">
                  <c:v>0.59492066330989202</c:v>
                </c:pt>
                <c:pt idx="271">
                  <c:v>0.55400468948334158</c:v>
                </c:pt>
                <c:pt idx="272">
                  <c:v>0.51170399245314746</c:v>
                </c:pt>
                <c:pt idx="273">
                  <c:v>0.4681243019321098</c:v>
                </c:pt>
                <c:pt idx="274">
                  <c:v>0.42337454445066386</c:v>
                </c:pt>
                <c:pt idx="275">
                  <c:v>0.3775665710972933</c:v>
                </c:pt>
                <c:pt idx="276">
                  <c:v>0.33081487794904696</c:v>
                </c:pt>
                <c:pt idx="277">
                  <c:v>0.28323631989098597</c:v>
                </c:pt>
                <c:pt idx="278">
                  <c:v>0.23494981853982308</c:v>
                </c:pt>
                <c:pt idx="279">
                  <c:v>0.18607606500180907</c:v>
                </c:pt>
                <c:pt idx="280">
                  <c:v>0.13673721820783361</c:v>
                </c:pt>
                <c:pt idx="281">
                  <c:v>8.7056599579703436E-2</c:v>
                </c:pt>
                <c:pt idx="282">
                  <c:v>3.7158384790824631E-2</c:v>
                </c:pt>
                <c:pt idx="283">
                  <c:v>-1.2832706608316757E-2</c:v>
                </c:pt>
                <c:pt idx="284">
                  <c:v>-6.279172292408354E-2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B3-455B-AC1B-3B3036B2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78560"/>
        <c:axId val="1"/>
      </c:scatterChart>
      <c:valAx>
        <c:axId val="3276785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.00000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678560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73823561615727"/>
          <c:y val="0.44783826295687956"/>
          <c:w val="0.11919203676613475"/>
          <c:h val="0.10941503015423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1668362156663"/>
          <c:y val="0.12782725168203532"/>
          <c:w val="0.78433367243133267"/>
          <c:h val="0.790562749362639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Analytical!$G$5:$G$5</c:f>
              <c:strCache>
                <c:ptCount val="1"/>
                <c:pt idx="0">
                  <c:v>ERROR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xVal>
            <c:numRef>
              <c:f>Analytical!$B$6:$B$290</c:f>
              <c:numCache>
                <c:formatCode>0.00</c:formatCode>
                <c:ptCount val="28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</c:numCache>
            </c:numRef>
          </c:xVal>
          <c:yVal>
            <c:numRef>
              <c:f>Analytical!$G$6:$G$290</c:f>
              <c:numCache>
                <c:formatCode>0.00E+000</c:formatCode>
                <c:ptCount val="285"/>
                <c:pt idx="0">
                  <c:v>0</c:v>
                </c:pt>
                <c:pt idx="2">
                  <c:v>4.1652780258250033E-6</c:v>
                </c:pt>
                <c:pt idx="4">
                  <c:v>1.6577841241649516E-5</c:v>
                </c:pt>
                <c:pt idx="6">
                  <c:v>3.6989125606012863E-5</c:v>
                </c:pt>
                <c:pt idx="8">
                  <c:v>6.4989002885096347E-5</c:v>
                </c:pt>
                <c:pt idx="10">
                  <c:v>1.000119403727906E-4</c:v>
                </c:pt>
                <c:pt idx="12">
                  <c:v>1.4134550917821453E-4</c:v>
                </c:pt>
                <c:pt idx="14">
                  <c:v>1.8814112749332423E-4</c:v>
                </c:pt>
                <c:pt idx="16">
                  <c:v>2.3942689524525385E-4</c:v>
                </c:pt>
                <c:pt idx="18">
                  <c:v>2.9412234833836592E-4</c:v>
                </c:pt>
                <c:pt idx="20">
                  <c:v>3.5105493463116755E-4</c:v>
                </c:pt>
                <c:pt idx="22">
                  <c:v>4.0897799022121539E-4</c:v>
                </c:pt>
                <c:pt idx="24">
                  <c:v>4.6658997382337253E-4</c:v>
                </c:pt>
                <c:pt idx="26">
                  <c:v>5.2255469927187104E-4</c:v>
                </c:pt>
                <c:pt idx="28">
                  <c:v>5.7552229171303759E-4</c:v>
                </c:pt>
                <c:pt idx="30">
                  <c:v>6.2415058204810803E-4</c:v>
                </c:pt>
                <c:pt idx="32">
                  <c:v>6.6712664678591008E-4</c:v>
                </c:pt>
                <c:pt idx="34">
                  <c:v>7.0318819679865419E-4</c:v>
                </c:pt>
                <c:pt idx="36">
                  <c:v>7.3114451856193252E-4</c:v>
                </c:pt>
                <c:pt idx="38">
                  <c:v>7.498966753545222E-4</c:v>
                </c:pt>
                <c:pt idx="40">
                  <c:v>7.5845668353619056E-4</c:v>
                </c:pt>
                <c:pt idx="42">
                  <c:v>7.5596539033473409E-4</c:v>
                </c:pt>
                <c:pt idx="44">
                  <c:v>7.4170879445822901E-4</c:v>
                </c:pt>
                <c:pt idx="46">
                  <c:v>7.1513256909327971E-4</c:v>
                </c:pt>
                <c:pt idx="48">
                  <c:v>6.7585456829644119E-4</c:v>
                </c:pt>
                <c:pt idx="50">
                  <c:v>6.2367512213767906E-4</c:v>
                </c:pt>
                <c:pt idx="52">
                  <c:v>5.585849529624598E-4</c:v>
                </c:pt>
                <c:pt idx="54">
                  <c:v>4.807705744678259E-4</c:v>
                </c:pt>
                <c:pt idx="56">
                  <c:v>3.9061706657472772E-4</c:v>
                </c:pt>
                <c:pt idx="58">
                  <c:v>2.8870815199399935E-4</c:v>
                </c:pt>
                <c:pt idx="60">
                  <c:v>1.7582353447509469E-4</c:v>
                </c:pt>
                <c:pt idx="62">
                  <c:v>5.2933493627671524E-5</c:v>
                </c:pt>
                <c:pt idx="64">
                  <c:v>7.8809233528431832E-5</c:v>
                </c:pt>
                <c:pt idx="66">
                  <c:v>2.1808021893487961E-4</c:v>
                </c:pt>
                <c:pt idx="68">
                  <c:v>3.6339665772489038E-4</c:v>
                </c:pt>
                <c:pt idx="70">
                  <c:v>5.1313309647171845E-4</c:v>
                </c:pt>
                <c:pt idx="72">
                  <c:v>6.6553940917690735E-4</c:v>
                </c:pt>
                <c:pt idx="74">
                  <c:v>8.1876082404230832E-4</c:v>
                </c:pt>
                <c:pt idx="76">
                  <c:v>9.708597755186954E-4</c:v>
                </c:pt>
                <c:pt idx="78">
                  <c:v>1.1198393300989595E-3</c:v>
                </c:pt>
                <c:pt idx="80">
                  <c:v>1.2636679111283078E-3</c:v>
                </c:pt>
                <c:pt idx="82">
                  <c:v>1.4003050278670326E-3</c:v>
                </c:pt>
                <c:pt idx="84">
                  <c:v>1.5277276974341447E-3</c:v>
                </c:pt>
                <c:pt idx="86">
                  <c:v>1.6439572352790477E-3</c:v>
                </c:pt>
                <c:pt idx="88">
                  <c:v>1.7470860807387578E-3</c:v>
                </c:pt>
                <c:pt idx="90">
                  <c:v>1.8353043190917351E-3</c:v>
                </c:pt>
                <c:pt idx="92">
                  <c:v>1.906925560475517E-3</c:v>
                </c:pt>
                <c:pt idx="94">
                  <c:v>1.9604118391673767E-3</c:v>
                </c:pt>
                <c:pt idx="96">
                  <c:v>1.9943972039220687E-3</c:v>
                </c:pt>
                <c:pt idx="98">
                  <c:v>2.0077096814524187E-3</c:v>
                </c:pt>
                <c:pt idx="100">
                  <c:v>1.9993913104204841E-3</c:v>
                </c:pt>
                <c:pt idx="102">
                  <c:v>1.9687159625477735E-3</c:v>
                </c:pt>
                <c:pt idx="104">
                  <c:v>1.9152046902785602E-3</c:v>
                </c:pt>
                <c:pt idx="106">
                  <c:v>1.8386383667143846E-3</c:v>
                </c:pt>
                <c:pt idx="108">
                  <c:v>1.7390674130027817E-3</c:v>
                </c:pt>
                <c:pt idx="110">
                  <c:v>1.6168184405825903E-3</c:v>
                </c:pt>
                <c:pt idx="112">
                  <c:v>1.4724976704790782E-3</c:v>
                </c:pt>
                <c:pt idx="114">
                  <c:v>1.3069910286488406E-3</c:v>
                </c:pt>
                <c:pt idx="116">
                  <c:v>1.1214608548905103E-3</c:v>
                </c:pt>
                <c:pt idx="118">
                  <c:v>9.1733920261316548E-4</c:v>
                </c:pt>
                <c:pt idx="120">
                  <c:v>6.9631774725575912E-4</c:v>
                </c:pt>
                <c:pt idx="122">
                  <c:v>4.6033436203352096E-4</c:v>
                </c:pt>
                <c:pt idx="124">
                  <c:v>2.1155646035098119E-4</c:v>
                </c:pt>
                <c:pt idx="126">
                  <c:v>4.7638755731993498E-5</c:v>
                </c:pt>
                <c:pt idx="128">
                  <c:v>3.1468696267167307E-4</c:v>
                </c:pt>
                <c:pt idx="130">
                  <c:v>5.8686208262004325E-4</c:v>
                </c:pt>
                <c:pt idx="132">
                  <c:v>8.6130409969731314E-4</c:v>
                </c:pt>
                <c:pt idx="134">
                  <c:v>1.1350490416472958E-3</c:v>
                </c:pt>
                <c:pt idx="136">
                  <c:v>1.4050608132492037E-3</c:v>
                </c:pt>
                <c:pt idx="138">
                  <c:v>1.6682645412434693E-3</c:v>
                </c:pt>
                <c:pt idx="140">
                  <c:v>1.9215810674946265E-3</c:v>
                </c:pt>
                <c:pt idx="142">
                  <c:v>2.1619622080574219E-3</c:v>
                </c:pt>
                <c:pt idx="144">
                  <c:v>2.3864263809150188E-3</c:v>
                </c:pt>
                <c:pt idx="146">
                  <c:v>2.5920941946874221E-3</c:v>
                </c:pt>
                <c:pt idx="148">
                  <c:v>2.7762235847598182E-3</c:v>
                </c:pt>
                <c:pt idx="150">
                  <c:v>2.9362440820781543E-3</c:v>
                </c:pt>
                <c:pt idx="152">
                  <c:v>3.0697898035195181E-3</c:v>
                </c:pt>
                <c:pt idx="154">
                  <c:v>3.1747307611287023E-3</c:v>
                </c:pt>
                <c:pt idx="156">
                  <c:v>3.2492021006802763E-3</c:v>
                </c:pt>
                <c:pt idx="158">
                  <c:v>3.2916308978812106E-3</c:v>
                </c:pt>
                <c:pt idx="160">
                  <c:v>3.3007601628171901E-3</c:v>
                </c:pt>
                <c:pt idx="162">
                  <c:v>3.275669729937869E-3</c:v>
                </c:pt>
                <c:pt idx="164">
                  <c:v>3.2157937415336901E-3</c:v>
                </c:pt>
                <c:pt idx="166">
                  <c:v>3.1209344671364048E-3</c:v>
                </c:pt>
                <c:pt idx="168">
                  <c:v>2.9912722390813551E-3</c:v>
                </c:pt>
                <c:pt idx="170">
                  <c:v>2.8273713253953447E-3</c:v>
                </c:pt>
                <c:pt idx="172">
                  <c:v>2.6301816045563031E-3</c:v>
                </c:pt>
                <c:pt idx="174">
                  <c:v>2.401035952273034E-3</c:v>
                </c:pt>
                <c:pt idx="176">
                  <c:v>2.1416432976243405E-3</c:v>
                </c:pt>
                <c:pt idx="178">
                  <c:v>1.8540773541827482E-3</c:v>
                </c:pt>
                <c:pt idx="180">
                  <c:v>1.5407610806797978E-3</c:v>
                </c:pt>
                <c:pt idx="182">
                  <c:v>1.2044469746529396E-3</c:v>
                </c:pt>
                <c:pt idx="184">
                  <c:v>8.4819335095120962E-4</c:v>
                </c:pt>
                <c:pt idx="186">
                  <c:v>4.7533680431111058E-4</c:v>
                </c:pt>
                <c:pt idx="188">
                  <c:v>8.9461100938215132E-5</c:v>
                </c:pt>
                <c:pt idx="190">
                  <c:v>3.0563721236509522E-4</c:v>
                </c:pt>
                <c:pt idx="192">
                  <c:v>7.0598615208472548E-4</c:v>
                </c:pt>
                <c:pt idx="194">
                  <c:v>1.107478227659664E-3</c:v>
                </c:pt>
                <c:pt idx="196">
                  <c:v>1.5059125555315633E-3</c:v>
                </c:pt>
                <c:pt idx="198">
                  <c:v>1.8970387260597299E-3</c:v>
                </c:pt>
                <c:pt idx="200">
                  <c:v>2.2766019660649395E-3</c:v>
                </c:pt>
                <c:pt idx="202">
                  <c:v>2.6403891188125916E-3</c:v>
                </c:pt>
                <c:pt idx="204">
                  <c:v>2.9842749473500962E-3</c:v>
                </c:pt>
                <c:pt idx="206">
                  <c:v>3.3042682564640158E-3</c:v>
                </c:pt>
                <c:pt idx="208">
                  <c:v>3.5965573234044701E-3</c:v>
                </c:pt>
                <c:pt idx="210">
                  <c:v>3.857554127911389E-3</c:v>
                </c:pt>
                <c:pt idx="212">
                  <c:v>4.0839368781708796E-3</c:v>
                </c:pt>
                <c:pt idx="214">
                  <c:v>4.2726903410472694E-3</c:v>
                </c:pt>
                <c:pt idx="216">
                  <c:v>4.4211435022017687E-3</c:v>
                </c:pt>
                <c:pt idx="218">
                  <c:v>4.5270041045124831E-3</c:v>
                </c:pt>
                <c:pt idx="220">
                  <c:v>4.5883896411702827E-3</c:v>
                </c:pt>
                <c:pt idx="222">
                  <c:v>4.6038544128894632E-3</c:v>
                </c:pt>
                <c:pt idx="224">
                  <c:v>4.5724122964171388E-3</c:v>
                </c:pt>
                <c:pt idx="226">
                  <c:v>4.4935549135838304E-3</c:v>
                </c:pt>
                <c:pt idx="228">
                  <c:v>4.367264936231352E-3</c:v>
                </c:pt>
                <c:pt idx="230">
                  <c:v>4.1940243117986054E-3</c:v>
                </c:pt>
                <c:pt idx="232">
                  <c:v>3.97481724686366E-3</c:v>
                </c:pt>
                <c:pt idx="234">
                  <c:v>3.7111278408471504E-3</c:v>
                </c:pt>
                <c:pt idx="236">
                  <c:v>3.4049323188243275E-3</c:v>
                </c:pt>
                <c:pt idx="238">
                  <c:v>3.0586858704657605E-3</c:v>
                </c:pt>
                <c:pt idx="240">
                  <c:v>2.6753041607397998E-3</c:v>
                </c:pt>
                <c:pt idx="242">
                  <c:v>2.2581396367032935E-3</c:v>
                </c:pt>
                <c:pt idx="244">
                  <c:v>1.8109528127230323E-3</c:v>
                </c:pt>
                <c:pt idx="246">
                  <c:v>1.337878773211898E-3</c:v>
                </c:pt>
                <c:pt idx="248">
                  <c:v>8.433891868204757E-4</c:v>
                </c:pt>
                <c:pt idx="250">
                  <c:v>3.3225017830917913E-4</c:v>
                </c:pt>
                <c:pt idx="252">
                  <c:v>1.9052354647808301E-4</c:v>
                </c:pt>
                <c:pt idx="254">
                  <c:v>7.197178816348293E-4</c:v>
                </c:pt>
                <c:pt idx="256">
                  <c:v>1.2499713260518686E-3</c:v>
                </c:pt>
                <c:pt idx="258">
                  <c:v>1.7758292934256792E-3</c:v>
                </c:pt>
                <c:pt idx="260">
                  <c:v>2.2918001773740704E-3</c:v>
                </c:pt>
                <c:pt idx="262">
                  <c:v>2.7924125958246337E-3</c:v>
                </c:pt>
                <c:pt idx="264">
                  <c:v>3.2722732189746084E-3</c:v>
                </c:pt>
                <c:pt idx="266">
                  <c:v>3.7261245714149682E-3</c:v>
                </c:pt>
                <c:pt idx="268">
                  <c:v>4.148902191756787E-3</c:v>
                </c:pt>
                <c:pt idx="270">
                  <c:v>4.5357905323410996E-3</c:v>
                </c:pt>
                <c:pt idx="272">
                  <c:v>4.8822769875324079E-3</c:v>
                </c:pt>
                <c:pt idx="274">
                  <c:v>5.1842034516407787E-3</c:v>
                </c:pt>
                <c:pt idx="276">
                  <c:v>5.4378148266061022E-3</c:v>
                </c:pt>
                <c:pt idx="278">
                  <c:v>5.639803925188841E-3</c:v>
                </c:pt>
                <c:pt idx="280">
                  <c:v>5.7873522471523497E-3</c:v>
                </c:pt>
                <c:pt idx="282">
                  <c:v>5.8781661437031507E-3</c:v>
                </c:pt>
                <c:pt idx="284">
                  <c:v>5.9105079288259699E-3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AB-41A5-B5CC-67DEA7C6741F}"/>
            </c:ext>
          </c:extLst>
        </c:ser>
        <c:ser>
          <c:idx val="1"/>
          <c:order val="1"/>
          <c:tx>
            <c:v>trendline</c:v>
          </c:tx>
          <c:marker>
            <c:symbol val="none"/>
          </c:marker>
          <c:xVal>
            <c:numRef>
              <c:f>Analytical!$K$66:$K$70</c:f>
              <c:numCache>
                <c:formatCode>0.00</c:formatCode>
                <c:ptCount val="5"/>
                <c:pt idx="0">
                  <c:v>2</c:v>
                </c:pt>
                <c:pt idx="1">
                  <c:v>4.9000000000000004</c:v>
                </c:pt>
                <c:pt idx="2">
                  <c:v>8</c:v>
                </c:pt>
                <c:pt idx="3">
                  <c:v>11.100000000000001</c:v>
                </c:pt>
                <c:pt idx="4">
                  <c:v>14.200000000000001</c:v>
                </c:pt>
              </c:numCache>
            </c:numRef>
          </c:xVal>
          <c:yVal>
            <c:numRef>
              <c:f>Analytical!$L$66:$L$70</c:f>
              <c:numCache>
                <c:formatCode>0.00E+000</c:formatCode>
                <c:ptCount val="5"/>
                <c:pt idx="0">
                  <c:v>7.5845668353619056E-4</c:v>
                </c:pt>
                <c:pt idx="1">
                  <c:v>2.0077096814524187E-3</c:v>
                </c:pt>
                <c:pt idx="2">
                  <c:v>3.3007601628171901E-3</c:v>
                </c:pt>
                <c:pt idx="3">
                  <c:v>4.6038544128894632E-3</c:v>
                </c:pt>
                <c:pt idx="4">
                  <c:v>5.9105079288259699E-3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AB-41A5-B5CC-67DEA7C67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80856"/>
        <c:axId val="1"/>
      </c:scatterChart>
      <c:valAx>
        <c:axId val="3276808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.00E+00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7680856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39165818921663"/>
          <c:y val="0.43952928975758709"/>
          <c:w val="8.8552532154233518E-2"/>
          <c:h val="0.127254004753830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56459816887079E-2"/>
          <c:y val="7.6696386132196412E-2"/>
          <c:w val="0.77517802644964395"/>
          <c:h val="0.790562749362639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Analytical!$H$5:$H$5</c:f>
              <c:strCache>
                <c:ptCount val="1"/>
                <c:pt idx="0">
                  <c:v>ENERGY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none"/>
          </c:marker>
          <c:xVal>
            <c:numRef>
              <c:f>Analytical!$B$6:$B$290</c:f>
              <c:numCache>
                <c:formatCode>0.00</c:formatCode>
                <c:ptCount val="28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</c:numCache>
            </c:numRef>
          </c:xVal>
          <c:yVal>
            <c:numRef>
              <c:f>Analytical!$H$6:$H$290</c:f>
              <c:numCache>
                <c:formatCode>0.00E+000</c:formatCode>
                <c:ptCount val="285"/>
                <c:pt idx="0">
                  <c:v>0.5</c:v>
                </c:pt>
                <c:pt idx="2">
                  <c:v>0.49998753125000001</c:v>
                </c:pt>
                <c:pt idx="4">
                  <c:v>0.499950622503125</c:v>
                </c:pt>
                <c:pt idx="6">
                  <c:v>0.49989074641837528</c:v>
                </c:pt>
                <c:pt idx="8">
                  <c:v>0.49981029205153243</c:v>
                </c:pt>
                <c:pt idx="10">
                  <c:v>0.49971246953183346</c:v>
                </c:pt>
                <c:pt idx="12">
                  <c:v>0.49960118197781428</c:v>
                </c:pt>
                <c:pt idx="14">
                  <c:v>0.49948086976288042</c:v>
                </c:pt>
                <c:pt idx="16">
                  <c:v>0.49935633334440754</c:v>
                </c:pt>
                <c:pt idx="18">
                  <c:v>0.49923254172549281</c:v>
                </c:pt>
                <c:pt idx="20">
                  <c:v>0.49911443419173085</c:v>
                </c:pt>
                <c:pt idx="22">
                  <c:v>0.49900672323371886</c:v>
                </c:pt>
                <c:pt idx="24">
                  <c:v>0.4989137065186815</c:v>
                </c:pt>
                <c:pt idx="26">
                  <c:v>0.49883909541354876</c:v>
                </c:pt>
                <c:pt idx="28">
                  <c:v>0.49878586690141541</c:v>
                </c:pt>
                <c:pt idx="30">
                  <c:v>0.49875614479991554</c:v>
                </c:pt>
                <c:pt idx="32">
                  <c:v>0.49875111502089908</c:v>
                </c:pt>
                <c:pt idx="34">
                  <c:v>0.49877097825254885</c:v>
                </c:pt>
                <c:pt idx="36">
                  <c:v>0.49881494195192183</c:v>
                </c:pt>
                <c:pt idx="38">
                  <c:v>0.49888125196741312</c:v>
                </c:pt>
                <c:pt idx="40">
                  <c:v>0.4989672625294046</c:v>
                </c:pt>
                <c:pt idx="42">
                  <c:v>0.49906954181647289</c:v>
                </c:pt>
                <c:pt idx="44">
                  <c:v>0.49918400888506387</c:v>
                </c:pt>
                <c:pt idx="46">
                  <c:v>0.49930609649914076</c:v>
                </c:pt>
                <c:pt idx="48">
                  <c:v>0.49943093336290195</c:v>
                </c:pt>
                <c:pt idx="50">
                  <c:v>0.49955353848548339</c:v>
                </c:pt>
                <c:pt idx="52">
                  <c:v>0.49966901992249402</c:v>
                </c:pt>
                <c:pt idx="54">
                  <c:v>0.49977276996459707</c:v>
                </c:pt>
                <c:pt idx="56">
                  <c:v>0.49986064898511279</c:v>
                </c:pt>
                <c:pt idx="58">
                  <c:v>0.49992915061112242</c:v>
                </c:pt>
                <c:pt idx="60">
                  <c:v>0.49997554162774827</c:v>
                </c:pt>
                <c:pt idx="62">
                  <c:v>0.49999797103342702</c:v>
                </c:pt>
                <c:pt idx="64">
                  <c:v>0.49999554389487194</c:v>
                </c:pt>
                <c:pt idx="66">
                  <c:v>0.49996835705491149</c:v>
                </c:pt>
                <c:pt idx="68">
                  <c:v>0.49991749526846008</c:v>
                </c:pt>
                <c:pt idx="70">
                  <c:v>0.49984498792079712</c:v>
                </c:pt>
                <c:pt idx="72">
                  <c:v>0.49975372805509433</c:v>
                </c:pt>
                <c:pt idx="74">
                  <c:v>0.49964735693999318</c:v>
                </c:pt>
                <c:pt idx="76">
                  <c:v>0.49953011878298637</c:v>
                </c:pt>
                <c:pt idx="78">
                  <c:v>0.49940669138653843</c:v>
                </c:pt>
                <c:pt idx="80">
                  <c:v>0.49928199950376762</c:v>
                </c:pt>
                <c:pt idx="82">
                  <c:v>0.4991610183407964</c:v>
                </c:pt>
                <c:pt idx="84">
                  <c:v>0.49904857504602751</c:v>
                </c:pt>
                <c:pt idx="86">
                  <c:v>0.49894915610692192</c:v>
                </c:pt>
                <c:pt idx="88">
                  <c:v>0.49886672833915019</c:v>
                </c:pt>
                <c:pt idx="90">
                  <c:v>0.49880458061064642</c:v>
                </c:pt>
                <c:pt idx="92">
                  <c:v>0.49876519261577784</c:v>
                </c:pt>
                <c:pt idx="94">
                  <c:v>0.49875013593553974</c:v>
                </c:pt>
                <c:pt idx="96">
                  <c:v>0.49876001133147368</c:v>
                </c:pt>
                <c:pt idx="98">
                  <c:v>0.49879442477528169</c:v>
                </c:pt>
                <c:pt idx="100">
                  <c:v>0.498852003170556</c:v>
                </c:pt>
                <c:pt idx="102">
                  <c:v>0.49893044913932516</c:v>
                </c:pt>
                <c:pt idx="104">
                  <c:v>0.49902663268743519</c:v>
                </c:pt>
                <c:pt idx="106">
                  <c:v>0.4991367160913166</c:v>
                </c:pt>
                <c:pt idx="108">
                  <c:v>0.49925630702315443</c:v>
                </c:pt>
                <c:pt idx="110">
                  <c:v>0.49938063380476838</c:v>
                </c:pt>
                <c:pt idx="112">
                  <c:v>0.49950473579757204</c:v>
                </c:pt>
                <c:pt idx="114">
                  <c:v>0.49962366133205255</c:v>
                </c:pt>
                <c:pt idx="116">
                  <c:v>0.49973266527938426</c:v>
                </c:pt>
                <c:pt idx="118">
                  <c:v>0.49982739838206847</c:v>
                </c:pt>
                <c:pt idx="120">
                  <c:v>0.4999040807893082</c:v>
                </c:pt>
                <c:pt idx="122">
                  <c:v>0.49995965287305449</c:v>
                </c:pt>
                <c:pt idx="124">
                  <c:v>0.49999189730716592</c:v>
                </c:pt>
                <c:pt idx="126">
                  <c:v>0.49999952753872146</c:v>
                </c:pt>
                <c:pt idx="128">
                  <c:v>0.49998223912148204</c:v>
                </c:pt>
                <c:pt idx="130">
                  <c:v>0.49994072186329541</c:v>
                </c:pt>
                <c:pt idx="132">
                  <c:v>0.4998766323027633</c:v>
                </c:pt>
                <c:pt idx="134">
                  <c:v>0.49979252761335091</c:v>
                </c:pt>
                <c:pt idx="136">
                  <c:v>0.49969176357216588</c:v>
                </c:pt>
                <c:pt idx="138">
                  <c:v>0.49957836066445138</c:v>
                </c:pt>
                <c:pt idx="140">
                  <c:v>0.49945684366622528</c:v>
                </c:pt>
                <c:pt idx="142">
                  <c:v>0.49933206110571682</c:v>
                </c:pt>
                <c:pt idx="144">
                  <c:v>0.49920899180709022</c:v>
                </c:pt>
                <c:pt idx="146">
                  <c:v>0.4990925462353607</c:v>
                </c:pt>
                <c:pt idx="148">
                  <c:v>0.49898737056884029</c:v>
                </c:pt>
                <c:pt idx="150">
                  <c:v>0.49889766131662316</c:v>
                </c:pt>
                <c:pt idx="152">
                  <c:v>0.49882699787787277</c:v>
                </c:pt>
                <c:pt idx="154">
                  <c:v>0.49877819972379528</c:v>
                </c:pt>
                <c:pt idx="156">
                  <c:v>0.49875321390073835</c:v>
                </c:pt>
                <c:pt idx="158">
                  <c:v>0.49875303734304188</c:v>
                </c:pt>
                <c:pt idx="160">
                  <c:v>0.49877767709535809</c:v>
                </c:pt>
                <c:pt idx="162">
                  <c:v>0.49882615003156949</c:v>
                </c:pt>
                <c:pt idx="164">
                  <c:v>0.49889652208152119</c:v>
                </c:pt>
                <c:pt idx="166">
                  <c:v>0.49898598540042027</c:v>
                </c:pt>
                <c:pt idx="168">
                  <c:v>0.49909097040184269</c:v>
                </c:pt>
                <c:pt idx="170">
                  <c:v>0.49920728818423155</c:v>
                </c:pt>
                <c:pt idx="172">
                  <c:v>0.49933029766806947</c:v>
                </c:pt>
                <c:pt idx="174">
                  <c:v>0.49945509077495143</c:v>
                </c:pt>
                <c:pt idx="176">
                  <c:v>0.49957668825991286</c:v>
                </c:pt>
                <c:pt idx="178">
                  <c:v>0.49969023838330379</c:v>
                </c:pt>
                <c:pt idx="180">
                  <c:v>0.49979121049520087</c:v>
                </c:pt>
                <c:pt idx="182">
                  <c:v>0.49987557580833941</c:v>
                </c:pt>
                <c:pt idx="184">
                  <c:v>0.4999399681467252</c:v>
                </c:pt>
                <c:pt idx="186">
                  <c:v>0.4999818182560567</c:v>
                </c:pt>
                <c:pt idx="188">
                  <c:v>0.49999945631697151</c:v>
                </c:pt>
                <c:pt idx="190">
                  <c:v>0.49999217857083911</c:v>
                </c:pt>
                <c:pt idx="192">
                  <c:v>0.49996027539973031</c:v>
                </c:pt>
                <c:pt idx="194">
                  <c:v>0.49990501974017226</c:v>
                </c:pt>
                <c:pt idx="196">
                  <c:v>0.49982861629298131</c:v>
                </c:pt>
                <c:pt idx="198">
                  <c:v>0.49973411355570041</c:v>
                </c:pt>
                <c:pt idx="200">
                  <c:v>0.49962528218754709</c:v>
                </c:pt>
                <c:pt idx="202">
                  <c:v>0.49950646456011061</c:v>
                </c:pt>
                <c:pt idx="204">
                  <c:v>0.49938240149672569</c:v>
                </c:pt>
                <c:pt idx="206">
                  <c:v>0.49925804311362154</c:v>
                </c:pt>
                <c:pt idx="208">
                  <c:v>0.49913835131028378</c:v>
                </c:pt>
                <c:pt idx="210">
                  <c:v>0.49902810178966572</c:v>
                </c:pt>
                <c:pt idx="212">
                  <c:v>0.49893169350764</c:v>
                </c:pt>
                <c:pt idx="214">
                  <c:v>0.49885297315465937</c:v>
                </c:pt>
                <c:pt idx="216">
                  <c:v>0.49879508167280784</c:v>
                </c:pt>
                <c:pt idx="218">
                  <c:v>0.49876032893221134</c:v>
                </c:pt>
                <c:pt idx="220">
                  <c:v>0.49875010156721966</c:v>
                </c:pt>
                <c:pt idx="222">
                  <c:v>0.49876480764969588</c:v>
                </c:pt>
                <c:pt idx="224">
                  <c:v>0.49880386040694918</c:v>
                </c:pt>
                <c:pt idx="226">
                  <c:v>0.49886570163396526</c:v>
                </c:pt>
                <c:pt idx="228">
                  <c:v>0.49894786386578605</c:v>
                </c:pt>
                <c:pt idx="230">
                  <c:v>0.49904706882936201</c:v>
                </c:pt>
                <c:pt idx="232">
                  <c:v>0.49915935824664648</c:v>
                </c:pt>
                <c:pt idx="234">
                  <c:v>0.49928025176988966</c:v>
                </c:pt>
                <c:pt idx="236">
                  <c:v>0.49940492574751433</c:v>
                </c:pt>
                <c:pt idx="238">
                  <c:v>0.49952840568781326</c:v>
                </c:pt>
                <c:pt idx="240">
                  <c:v>0.49964576474116829</c:v>
                </c:pt>
                <c:pt idx="242">
                  <c:v>0.49975232028135075</c:v>
                </c:pt>
                <c:pt idx="244">
                  <c:v>0.49984382074230738</c:v>
                </c:pt>
                <c:pt idx="246">
                  <c:v>0.49991661525564596</c:v>
                </c:pt>
                <c:pt idx="248">
                  <c:v>0.49996779932028412</c:v>
                </c:pt>
                <c:pt idx="250">
                  <c:v>0.49999533069204305</c:v>
                </c:pt>
                <c:pt idx="252">
                  <c:v>0.49999811086918949</c:v>
                </c:pt>
                <c:pt idx="254">
                  <c:v>0.49997602892265525</c:v>
                </c:pt>
                <c:pt idx="256">
                  <c:v>0.49992996592210709</c:v>
                </c:pt>
                <c:pt idx="258">
                  <c:v>0.49986175978126685</c:v>
                </c:pt>
                <c:pt idx="260">
                  <c:v>0.49977413192515407</c:v>
                </c:pt>
                <c:pt idx="262">
                  <c:v>0.49967057870522769</c:v>
                </c:pt>
                <c:pt idx="264">
                  <c:v>0.4995552318949627</c:v>
                </c:pt>
                <c:pt idx="266">
                  <c:v>0.49943269383208866</c:v>
                </c:pt>
                <c:pt idx="268">
                  <c:v>0.49930785378531439</c:v>
                </c:pt>
                <c:pt idx="270">
                  <c:v>0.49918569287250603</c:v>
                </c:pt>
                <c:pt idx="272">
                  <c:v>0.49907108531408473</c:v>
                </c:pt>
                <c:pt idx="274">
                  <c:v>0.49896860395163151</c:v>
                </c:pt>
                <c:pt idx="276">
                  <c:v>0.49888233779150803</c:v>
                </c:pt>
                <c:pt idx="278">
                  <c:v>0.4988157288535035</c:v>
                </c:pt>
                <c:pt idx="280">
                  <c:v>0.49877143483424424</c:v>
                </c:pt>
                <c:pt idx="282">
                  <c:v>0.4987512230650985</c:v>
                </c:pt>
                <c:pt idx="284">
                  <c:v>0.49875589999565539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0B-49D5-8D50-AD77EE115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10440"/>
        <c:axId val="1"/>
      </c:scatterChart>
      <c:valAx>
        <c:axId val="3296104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.00E+00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610440"/>
        <c:crossesAt val="0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623601220752802"/>
          <c:y val="0.43952928975758709"/>
          <c:w val="9.6642929806714142E-2"/>
          <c:h val="6.4896942111858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352425</xdr:colOff>
      <xdr:row>0</xdr:row>
      <xdr:rowOff>57150</xdr:rowOff>
    </xdr:from>
    <xdr:to>
      <xdr:col>21</xdr:col>
      <xdr:colOff>504825</xdr:colOff>
      <xdr:row>23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209550</xdr:colOff>
      <xdr:row>43</xdr:row>
      <xdr:rowOff>76200</xdr:rowOff>
    </xdr:from>
    <xdr:to>
      <xdr:col>21</xdr:col>
      <xdr:colOff>295275</xdr:colOff>
      <xdr:row>63</xdr:row>
      <xdr:rowOff>66675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304800</xdr:colOff>
      <xdr:row>23</xdr:row>
      <xdr:rowOff>38100</xdr:rowOff>
    </xdr:from>
    <xdr:to>
      <xdr:col>21</xdr:col>
      <xdr:colOff>390525</xdr:colOff>
      <xdr:row>43</xdr:row>
      <xdr:rowOff>28575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topLeftCell="A37" workbookViewId="0">
      <selection activeCell="A7" sqref="A7"/>
    </sheetView>
  </sheetViews>
  <sheetFormatPr defaultColWidth="11.5703125" defaultRowHeight="12.75" x14ac:dyDescent="0.2"/>
  <cols>
    <col min="1" max="4" width="11.5703125" style="1"/>
    <col min="5" max="5" width="11.5703125" style="2"/>
    <col min="6" max="6" width="13" style="1" customWidth="1"/>
    <col min="7" max="7" width="11.5703125" style="1"/>
    <col min="8" max="10" width="11.5703125" style="2"/>
    <col min="11" max="11" width="23.42578125" style="2" bestFit="1" customWidth="1"/>
    <col min="12" max="16384" width="11.5703125" style="2"/>
  </cols>
  <sheetData>
    <row r="1" spans="1:8" x14ac:dyDescent="0.2">
      <c r="A1" s="3" t="s">
        <v>0</v>
      </c>
      <c r="B1" s="1">
        <v>1</v>
      </c>
      <c r="D1" s="3" t="s">
        <v>1</v>
      </c>
      <c r="E1" s="2">
        <v>1</v>
      </c>
      <c r="G1" s="3" t="s">
        <v>2</v>
      </c>
      <c r="H1" s="1">
        <f>ATAN(-1*E2/(H3*E1))</f>
        <v>0</v>
      </c>
    </row>
    <row r="2" spans="1:8" x14ac:dyDescent="0.2">
      <c r="A2" s="3" t="s">
        <v>3</v>
      </c>
      <c r="B2" s="4">
        <v>0.1</v>
      </c>
      <c r="D2" s="3" t="s">
        <v>4</v>
      </c>
      <c r="E2" s="2">
        <v>0</v>
      </c>
      <c r="G2" s="3" t="s">
        <v>5</v>
      </c>
      <c r="H2" s="1">
        <f>E1/COS(H1)</f>
        <v>1</v>
      </c>
    </row>
    <row r="3" spans="1:8" x14ac:dyDescent="0.2">
      <c r="A3" s="3" t="s">
        <v>6</v>
      </c>
      <c r="B3" s="1">
        <v>1</v>
      </c>
      <c r="D3" s="3"/>
      <c r="G3" s="3" t="s">
        <v>7</v>
      </c>
      <c r="H3" s="1">
        <f>SQRT(B1/B3)</f>
        <v>1</v>
      </c>
    </row>
    <row r="4" spans="1:8" x14ac:dyDescent="0.2">
      <c r="A4" s="3"/>
    </row>
    <row r="5" spans="1:8" x14ac:dyDescent="0.2">
      <c r="A5" s="3" t="s">
        <v>3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</row>
    <row r="6" spans="1:8" x14ac:dyDescent="0.2">
      <c r="A6" s="1">
        <v>0</v>
      </c>
      <c r="B6" s="1">
        <f t="shared" ref="B6:B290" si="0">A6*$B$2</f>
        <v>0</v>
      </c>
      <c r="C6" s="5">
        <f>E1</f>
        <v>1</v>
      </c>
      <c r="D6" s="5">
        <f>E2</f>
        <v>0</v>
      </c>
      <c r="E6" s="5">
        <f>-$B$1*C6</f>
        <v>-1</v>
      </c>
      <c r="F6" s="5">
        <f>$H$2*COS($H$3*B6+$H$1)</f>
        <v>1</v>
      </c>
      <c r="G6" s="6">
        <f>ABS(F6-C6)</f>
        <v>0</v>
      </c>
      <c r="H6" s="6">
        <f>0.5*$B$3*(D6^2) + 0.5*$B$1*C6^2</f>
        <v>0.5</v>
      </c>
    </row>
    <row r="7" spans="1:8" x14ac:dyDescent="0.2">
      <c r="A7" s="1">
        <v>0.5</v>
      </c>
      <c r="B7" s="1">
        <f t="shared" si="0"/>
        <v>0.05</v>
      </c>
      <c r="C7" s="5"/>
      <c r="D7" s="5">
        <f>D6+0.5*E6*$B$2/$B$3</f>
        <v>-0.05</v>
      </c>
      <c r="E7" s="7"/>
      <c r="F7" s="5">
        <f t="shared" ref="F7:F70" si="1">$H$2*COS($H$3*B7+$H$1)</f>
        <v>0.99875026039496628</v>
      </c>
      <c r="G7" s="6"/>
      <c r="H7" s="6"/>
    </row>
    <row r="8" spans="1:8" x14ac:dyDescent="0.2">
      <c r="A8" s="1">
        <v>1</v>
      </c>
      <c r="B8" s="1">
        <f t="shared" si="0"/>
        <v>0.1</v>
      </c>
      <c r="C8" s="5">
        <f>C6+D7*$B$2</f>
        <v>0.995</v>
      </c>
      <c r="D8" s="5">
        <f>D7+0.5*E8*$B$2/$B$3</f>
        <v>-9.9750000000000005E-2</v>
      </c>
      <c r="E8" s="5">
        <f>-$B$1*C8</f>
        <v>-0.995</v>
      </c>
      <c r="F8" s="5">
        <f t="shared" si="1"/>
        <v>0.99500416527802582</v>
      </c>
      <c r="G8" s="6">
        <f t="shared" ref="G8" si="2">ABS(F8-C8)</f>
        <v>4.1652780258250033E-6</v>
      </c>
      <c r="H8" s="6">
        <f t="shared" ref="H8:H70" si="3">0.5*$B$3*(D8^2) + 0.5*$B$1*C8^2</f>
        <v>0.49998753125000001</v>
      </c>
    </row>
    <row r="9" spans="1:8" x14ac:dyDescent="0.2">
      <c r="A9" s="1">
        <v>1.5</v>
      </c>
      <c r="B9" s="1">
        <f t="shared" si="0"/>
        <v>0.15000000000000002</v>
      </c>
      <c r="C9" s="5"/>
      <c r="D9" s="5">
        <f>D8+0.5*E8*$B$2/$B$3</f>
        <v>-0.14950000000000002</v>
      </c>
      <c r="E9" s="7"/>
      <c r="F9" s="5">
        <f t="shared" si="1"/>
        <v>0.98877107793604224</v>
      </c>
      <c r="G9" s="6"/>
      <c r="H9" s="6"/>
    </row>
    <row r="10" spans="1:8" x14ac:dyDescent="0.2">
      <c r="A10" s="1">
        <v>2</v>
      </c>
      <c r="B10" s="1">
        <f t="shared" si="0"/>
        <v>0.2</v>
      </c>
      <c r="C10" s="5">
        <f>C8+D9*$B$2</f>
        <v>0.98004999999999998</v>
      </c>
      <c r="D10" s="5">
        <f>D9+0.5*E10*$B$2/$B$3</f>
        <v>-0.19850250000000003</v>
      </c>
      <c r="E10" s="5">
        <f>-$B$1*C10</f>
        <v>-0.98004999999999998</v>
      </c>
      <c r="F10" s="5">
        <f t="shared" si="1"/>
        <v>0.98006657784124163</v>
      </c>
      <c r="G10" s="6">
        <f t="shared" ref="G10" si="4">ABS(F10-C10)</f>
        <v>1.6577841241649516E-5</v>
      </c>
      <c r="H10" s="6">
        <f t="shared" si="3"/>
        <v>0.499950622503125</v>
      </c>
    </row>
    <row r="11" spans="1:8" x14ac:dyDescent="0.2">
      <c r="A11" s="1">
        <v>2.5</v>
      </c>
      <c r="B11" s="1">
        <f t="shared" si="0"/>
        <v>0.25</v>
      </c>
      <c r="C11" s="5"/>
      <c r="D11" s="5">
        <f>D10+0.5*E10*$B$2/$B$3</f>
        <v>-0.24750500000000003</v>
      </c>
      <c r="E11" s="7"/>
      <c r="F11" s="5">
        <f t="shared" si="1"/>
        <v>0.96891242171064473</v>
      </c>
      <c r="G11" s="6"/>
      <c r="H11" s="6"/>
    </row>
    <row r="12" spans="1:8" x14ac:dyDescent="0.2">
      <c r="A12" s="1">
        <v>3</v>
      </c>
      <c r="B12" s="1">
        <f t="shared" si="0"/>
        <v>0.30000000000000004</v>
      </c>
      <c r="C12" s="5">
        <f>C10+D11*$B$2</f>
        <v>0.95529949999999997</v>
      </c>
      <c r="D12" s="5">
        <f>D11+0.5*E12*$B$2/$B$3</f>
        <v>-0.29526997500000002</v>
      </c>
      <c r="E12" s="5">
        <f>-$B$1*C12</f>
        <v>-0.95529949999999997</v>
      </c>
      <c r="F12" s="5">
        <f t="shared" si="1"/>
        <v>0.95533648912560598</v>
      </c>
      <c r="G12" s="6">
        <f t="shared" ref="G12" si="5">ABS(F12-C12)</f>
        <v>3.6989125606012863E-5</v>
      </c>
      <c r="H12" s="6">
        <f t="shared" si="3"/>
        <v>0.49989074641837528</v>
      </c>
    </row>
    <row r="13" spans="1:8" x14ac:dyDescent="0.2">
      <c r="A13" s="1">
        <v>3.5</v>
      </c>
      <c r="B13" s="1">
        <f t="shared" si="0"/>
        <v>0.35000000000000003</v>
      </c>
      <c r="C13" s="5"/>
      <c r="D13" s="5">
        <f>D12+0.5*E12*$B$2/$B$3</f>
        <v>-0.34303495000000001</v>
      </c>
      <c r="E13" s="7"/>
      <c r="F13" s="5">
        <f t="shared" si="1"/>
        <v>0.93937271284737889</v>
      </c>
      <c r="G13" s="6"/>
      <c r="H13" s="6"/>
    </row>
    <row r="14" spans="1:8" x14ac:dyDescent="0.2">
      <c r="A14" s="1">
        <v>4</v>
      </c>
      <c r="B14" s="1">
        <f t="shared" si="0"/>
        <v>0.4</v>
      </c>
      <c r="C14" s="5">
        <f>C12+D13*$B$2</f>
        <v>0.92099600500000001</v>
      </c>
      <c r="D14" s="5">
        <f>D13+0.5*E14*$B$2/$B$3</f>
        <v>-0.38908475025</v>
      </c>
      <c r="E14" s="5">
        <f>-$B$1*C14</f>
        <v>-0.92099600500000001</v>
      </c>
      <c r="F14" s="5">
        <f t="shared" si="1"/>
        <v>0.9210609940028851</v>
      </c>
      <c r="G14" s="6">
        <f t="shared" ref="G14" si="6">ABS(F14-C14)</f>
        <v>6.4989002885096347E-5</v>
      </c>
      <c r="H14" s="6">
        <f t="shared" si="3"/>
        <v>0.49981029205153243</v>
      </c>
    </row>
    <row r="15" spans="1:8" x14ac:dyDescent="0.2">
      <c r="A15" s="1">
        <v>4.5</v>
      </c>
      <c r="B15" s="1">
        <f t="shared" si="0"/>
        <v>0.45</v>
      </c>
      <c r="C15" s="5"/>
      <c r="D15" s="5">
        <f>D14+0.5*E14*$B$2/$B$3</f>
        <v>-0.43513455049999999</v>
      </c>
      <c r="E15" s="7"/>
      <c r="F15" s="5">
        <f t="shared" si="1"/>
        <v>0.90044710235267689</v>
      </c>
      <c r="G15" s="6"/>
      <c r="H15" s="6"/>
    </row>
    <row r="16" spans="1:8" x14ac:dyDescent="0.2">
      <c r="A16" s="1">
        <v>5</v>
      </c>
      <c r="B16" s="1">
        <f t="shared" si="0"/>
        <v>0.5</v>
      </c>
      <c r="C16" s="5">
        <f>C14+D15*$B$2</f>
        <v>0.87748254994999997</v>
      </c>
      <c r="D16" s="5">
        <f>D15+0.5*E16*$B$2/$B$3</f>
        <v>-0.47900867799750002</v>
      </c>
      <c r="E16" s="5">
        <f>-$B$1*C16</f>
        <v>-0.87748254994999997</v>
      </c>
      <c r="F16" s="5">
        <f t="shared" si="1"/>
        <v>0.87758256189037276</v>
      </c>
      <c r="G16" s="6">
        <f t="shared" ref="G16" si="7">ABS(F16-C16)</f>
        <v>1.000119403727906E-4</v>
      </c>
      <c r="H16" s="6">
        <f t="shared" si="3"/>
        <v>0.49971246953183346</v>
      </c>
    </row>
    <row r="17" spans="1:8" x14ac:dyDescent="0.2">
      <c r="A17" s="1">
        <v>5.5</v>
      </c>
      <c r="B17" s="1">
        <f t="shared" si="0"/>
        <v>0.55000000000000004</v>
      </c>
      <c r="C17" s="5"/>
      <c r="D17" s="5">
        <f>D16+0.5*E16*$B$2/$B$3</f>
        <v>-0.52288280549499999</v>
      </c>
      <c r="E17" s="7"/>
      <c r="F17" s="5">
        <f t="shared" si="1"/>
        <v>0.85252452205950568</v>
      </c>
      <c r="G17" s="6"/>
      <c r="H17" s="6"/>
    </row>
    <row r="18" spans="1:8" x14ac:dyDescent="0.2">
      <c r="A18" s="1">
        <v>6</v>
      </c>
      <c r="B18" s="1">
        <f t="shared" si="0"/>
        <v>0.60000000000000009</v>
      </c>
      <c r="C18" s="5">
        <f>C16+D17*$B$2</f>
        <v>0.8251942694005</v>
      </c>
      <c r="D18" s="5">
        <f>D17+0.5*E18*$B$2/$B$3</f>
        <v>-0.56414251896502499</v>
      </c>
      <c r="E18" s="5">
        <f>-$B$1*C18</f>
        <v>-0.8251942694005</v>
      </c>
      <c r="F18" s="5">
        <f t="shared" si="1"/>
        <v>0.82533561490967822</v>
      </c>
      <c r="G18" s="6">
        <f t="shared" ref="G18" si="8">ABS(F18-C18)</f>
        <v>1.4134550917821453E-4</v>
      </c>
      <c r="H18" s="6">
        <f t="shared" si="3"/>
        <v>0.49960118197781428</v>
      </c>
    </row>
    <row r="19" spans="1:8" x14ac:dyDescent="0.2">
      <c r="A19" s="1">
        <v>6.5</v>
      </c>
      <c r="B19" s="1">
        <f t="shared" si="0"/>
        <v>0.65</v>
      </c>
      <c r="C19" s="5"/>
      <c r="D19" s="5">
        <f>D18+0.5*E18*$B$2/$B$3</f>
        <v>-0.60540223243504998</v>
      </c>
      <c r="E19" s="7"/>
      <c r="F19" s="5">
        <f t="shared" si="1"/>
        <v>0.79608379854905587</v>
      </c>
      <c r="G19" s="6"/>
      <c r="H19" s="6"/>
    </row>
    <row r="20" spans="1:8" x14ac:dyDescent="0.2">
      <c r="A20" s="1">
        <v>7</v>
      </c>
      <c r="B20" s="1">
        <f t="shared" si="0"/>
        <v>0.70000000000000007</v>
      </c>
      <c r="C20" s="5">
        <f>C18+D19*$B$2</f>
        <v>0.76465404615699506</v>
      </c>
      <c r="D20" s="5">
        <f>D19+0.5*E20*$B$2/$B$3</f>
        <v>-0.64363493474289979</v>
      </c>
      <c r="E20" s="5">
        <f>-$B$1*C20</f>
        <v>-0.76465404615699506</v>
      </c>
      <c r="F20" s="5">
        <f t="shared" si="1"/>
        <v>0.76484218728448838</v>
      </c>
      <c r="G20" s="6">
        <f t="shared" ref="G20" si="9">ABS(F20-C20)</f>
        <v>1.8814112749332423E-4</v>
      </c>
      <c r="H20" s="6">
        <f t="shared" si="3"/>
        <v>0.49948086976288042</v>
      </c>
    </row>
    <row r="21" spans="1:8" x14ac:dyDescent="0.2">
      <c r="A21" s="1">
        <v>7.5</v>
      </c>
      <c r="B21" s="1">
        <f t="shared" si="0"/>
        <v>0.75</v>
      </c>
      <c r="C21" s="5"/>
      <c r="D21" s="5">
        <f>D20+0.5*E20*$B$2/$B$3</f>
        <v>-0.68186763705074949</v>
      </c>
      <c r="E21" s="7"/>
      <c r="F21" s="5">
        <f t="shared" si="1"/>
        <v>0.7316888688738209</v>
      </c>
      <c r="G21" s="6"/>
      <c r="H21" s="6"/>
    </row>
    <row r="22" spans="1:8" x14ac:dyDescent="0.2">
      <c r="A22" s="1">
        <v>8</v>
      </c>
      <c r="B22" s="1">
        <f t="shared" si="0"/>
        <v>0.8</v>
      </c>
      <c r="C22" s="5">
        <f>C20+D21*$B$2</f>
        <v>0.69646728245192013</v>
      </c>
      <c r="D22" s="5">
        <f>D21+0.5*E22*$B$2/$B$3</f>
        <v>-0.7166910011733455</v>
      </c>
      <c r="E22" s="5">
        <f>-$B$1*C22</f>
        <v>-0.69646728245192013</v>
      </c>
      <c r="F22" s="5">
        <f t="shared" si="1"/>
        <v>0.69670670934716539</v>
      </c>
      <c r="G22" s="6">
        <f t="shared" ref="G22" si="10">ABS(F22-C22)</f>
        <v>2.3942689524525385E-4</v>
      </c>
      <c r="H22" s="6">
        <f t="shared" si="3"/>
        <v>0.49935633334440754</v>
      </c>
    </row>
    <row r="23" spans="1:8" x14ac:dyDescent="0.2">
      <c r="A23" s="1">
        <v>8.5</v>
      </c>
      <c r="B23" s="1">
        <f t="shared" si="0"/>
        <v>0.85000000000000009</v>
      </c>
      <c r="C23" s="5"/>
      <c r="D23" s="5">
        <f>D22+0.5*E22*$B$2/$B$3</f>
        <v>-0.75151436529594151</v>
      </c>
      <c r="E23" s="7"/>
      <c r="F23" s="5">
        <f t="shared" si="1"/>
        <v>0.65998314588498208</v>
      </c>
      <c r="G23" s="6"/>
      <c r="H23" s="6"/>
    </row>
    <row r="24" spans="1:8" x14ac:dyDescent="0.2">
      <c r="A24" s="1">
        <v>9</v>
      </c>
      <c r="B24" s="1">
        <f t="shared" si="0"/>
        <v>0.9</v>
      </c>
      <c r="C24" s="5">
        <f>C22+D23*$B$2</f>
        <v>0.62131584592232603</v>
      </c>
      <c r="D24" s="5">
        <f>D23+0.5*E24*$B$2/$B$3</f>
        <v>-0.78258015759205779</v>
      </c>
      <c r="E24" s="5">
        <f>-$B$1*C24</f>
        <v>-0.62131584592232603</v>
      </c>
      <c r="F24" s="5">
        <f t="shared" si="1"/>
        <v>0.62160996827066439</v>
      </c>
      <c r="G24" s="6">
        <f t="shared" ref="G24" si="11">ABS(F24-C24)</f>
        <v>2.9412234833836592E-4</v>
      </c>
      <c r="H24" s="6">
        <f t="shared" si="3"/>
        <v>0.49923254172549281</v>
      </c>
    </row>
    <row r="25" spans="1:8" x14ac:dyDescent="0.2">
      <c r="A25" s="1">
        <v>9.5</v>
      </c>
      <c r="B25" s="1">
        <f t="shared" si="0"/>
        <v>0.95000000000000007</v>
      </c>
      <c r="C25" s="5"/>
      <c r="D25" s="5">
        <f>D24+0.5*E24*$B$2/$B$3</f>
        <v>-0.81364594988817407</v>
      </c>
      <c r="E25" s="7"/>
      <c r="F25" s="5">
        <f t="shared" si="1"/>
        <v>0.58168308946388347</v>
      </c>
      <c r="G25" s="6"/>
      <c r="H25" s="6"/>
    </row>
    <row r="26" spans="1:8" x14ac:dyDescent="0.2">
      <c r="A26" s="1">
        <v>10</v>
      </c>
      <c r="B26" s="1">
        <f t="shared" si="0"/>
        <v>1</v>
      </c>
      <c r="C26" s="5">
        <f>C24+D25*$B$2</f>
        <v>0.5399512509335086</v>
      </c>
      <c r="D26" s="5">
        <f>D25+0.5*E26*$B$2/$B$3</f>
        <v>-0.84064351243484947</v>
      </c>
      <c r="E26" s="5">
        <f>-$B$1*C26</f>
        <v>-0.5399512509335086</v>
      </c>
      <c r="F26" s="5">
        <f t="shared" si="1"/>
        <v>0.54030230586813977</v>
      </c>
      <c r="G26" s="6">
        <f t="shared" ref="G26" si="12">ABS(F26-C26)</f>
        <v>3.5105493463116755E-4</v>
      </c>
      <c r="H26" s="6">
        <f t="shared" si="3"/>
        <v>0.49911443419173085</v>
      </c>
    </row>
    <row r="27" spans="1:8" x14ac:dyDescent="0.2">
      <c r="A27" s="1">
        <v>10.5</v>
      </c>
      <c r="B27" s="1">
        <f t="shared" si="0"/>
        <v>1.05</v>
      </c>
      <c r="C27" s="5"/>
      <c r="D27" s="5">
        <f>D26+0.5*E26*$B$2/$B$3</f>
        <v>-0.86764107498152487</v>
      </c>
      <c r="E27" s="7"/>
      <c r="F27" s="5">
        <f t="shared" si="1"/>
        <v>0.49757104789172696</v>
      </c>
      <c r="G27" s="6"/>
      <c r="H27" s="6"/>
    </row>
    <row r="28" spans="1:8" x14ac:dyDescent="0.2">
      <c r="A28" s="1">
        <v>11</v>
      </c>
      <c r="B28" s="1">
        <f t="shared" si="0"/>
        <v>1.1000000000000001</v>
      </c>
      <c r="C28" s="5">
        <f>C26+D27*$B$2</f>
        <v>0.4531871434353561</v>
      </c>
      <c r="D28" s="5">
        <f>D27+0.5*E28*$B$2/$B$3</f>
        <v>-0.89030043215329269</v>
      </c>
      <c r="E28" s="5">
        <f>-$B$1*C28</f>
        <v>-0.4531871434353561</v>
      </c>
      <c r="F28" s="5">
        <f t="shared" si="1"/>
        <v>0.45359612142557731</v>
      </c>
      <c r="G28" s="6">
        <f t="shared" ref="G28" si="13">ABS(F28-C28)</f>
        <v>4.0897799022121539E-4</v>
      </c>
      <c r="H28" s="6">
        <f t="shared" si="3"/>
        <v>0.49900672323371886</v>
      </c>
    </row>
    <row r="29" spans="1:8" x14ac:dyDescent="0.2">
      <c r="A29" s="1">
        <v>11.5</v>
      </c>
      <c r="B29" s="1">
        <f t="shared" si="0"/>
        <v>1.1500000000000001</v>
      </c>
      <c r="C29" s="5"/>
      <c r="D29" s="5">
        <f>D28+0.5*E28*$B$2/$B$3</f>
        <v>-0.9129597893250605</v>
      </c>
      <c r="E29" s="7"/>
      <c r="F29" s="5">
        <f t="shared" si="1"/>
        <v>0.40848744088415717</v>
      </c>
      <c r="G29" s="6"/>
      <c r="H29" s="6"/>
    </row>
    <row r="30" spans="1:8" x14ac:dyDescent="0.2">
      <c r="A30" s="1">
        <v>12</v>
      </c>
      <c r="B30" s="1">
        <f t="shared" si="0"/>
        <v>1.2000000000000002</v>
      </c>
      <c r="C30" s="5">
        <f>C28+D29*$B$2</f>
        <v>0.36189116450285003</v>
      </c>
      <c r="D30" s="5">
        <f>D29+0.5*E30*$B$2/$B$3</f>
        <v>-0.931054347550203</v>
      </c>
      <c r="E30" s="5">
        <f>-$B$1*C30</f>
        <v>-0.36189116450285003</v>
      </c>
      <c r="F30" s="5">
        <f t="shared" si="1"/>
        <v>0.3623577544766734</v>
      </c>
      <c r="G30" s="6">
        <f t="shared" ref="G30" si="14">ABS(F30-C30)</f>
        <v>4.6658997382337253E-4</v>
      </c>
      <c r="H30" s="6">
        <f t="shared" si="3"/>
        <v>0.4989137065186815</v>
      </c>
    </row>
    <row r="31" spans="1:8" x14ac:dyDescent="0.2">
      <c r="A31" s="1">
        <v>12.5</v>
      </c>
      <c r="B31" s="1">
        <f t="shared" si="0"/>
        <v>1.25</v>
      </c>
      <c r="C31" s="5"/>
      <c r="D31" s="5">
        <f>D30+0.5*E30*$B$2/$B$3</f>
        <v>-0.9491489057753455</v>
      </c>
      <c r="E31" s="7"/>
      <c r="F31" s="5">
        <f t="shared" si="1"/>
        <v>0.31532236239526867</v>
      </c>
      <c r="G31" s="6"/>
      <c r="H31" s="6"/>
    </row>
    <row r="32" spans="1:8" x14ac:dyDescent="0.2">
      <c r="A32" s="1">
        <v>13</v>
      </c>
      <c r="B32" s="1">
        <f t="shared" si="0"/>
        <v>1.3</v>
      </c>
      <c r="C32" s="5">
        <f>C30+D31*$B$2</f>
        <v>0.26697627392531548</v>
      </c>
      <c r="D32" s="5">
        <f>D31+0.5*E32*$B$2/$B$3</f>
        <v>-0.96249771947161122</v>
      </c>
      <c r="E32" s="5">
        <f>-$B$1*C32</f>
        <v>-0.26697627392531548</v>
      </c>
      <c r="F32" s="5">
        <f t="shared" si="1"/>
        <v>0.26749882862458735</v>
      </c>
      <c r="G32" s="6">
        <f t="shared" ref="G32" si="15">ABS(F32-C32)</f>
        <v>5.2255469927187104E-4</v>
      </c>
      <c r="H32" s="6">
        <f t="shared" si="3"/>
        <v>0.49883909541354876</v>
      </c>
    </row>
    <row r="33" spans="1:8" x14ac:dyDescent="0.2">
      <c r="A33" s="1">
        <v>13.5</v>
      </c>
      <c r="B33" s="1">
        <f t="shared" si="0"/>
        <v>1.35</v>
      </c>
      <c r="C33" s="5"/>
      <c r="D33" s="5">
        <f>D32+0.5*E32*$B$2/$B$3</f>
        <v>-0.97584653316787695</v>
      </c>
      <c r="E33" s="7"/>
      <c r="F33" s="5">
        <f t="shared" si="1"/>
        <v>0.2190066870930415</v>
      </c>
      <c r="G33" s="6"/>
      <c r="H33" s="6"/>
    </row>
    <row r="34" spans="1:8" x14ac:dyDescent="0.2">
      <c r="A34" s="1">
        <v>14</v>
      </c>
      <c r="B34" s="1">
        <f t="shared" si="0"/>
        <v>1.4000000000000001</v>
      </c>
      <c r="C34" s="5">
        <f>C32+D33*$B$2</f>
        <v>0.16939162060852778</v>
      </c>
      <c r="D34" s="5">
        <f>D33+0.5*E34*$B$2/$B$3</f>
        <v>-0.98431611419830334</v>
      </c>
      <c r="E34" s="5">
        <f>-$B$1*C34</f>
        <v>-0.16939162060852778</v>
      </c>
      <c r="F34" s="5">
        <f t="shared" si="1"/>
        <v>0.16996714290024081</v>
      </c>
      <c r="G34" s="6">
        <f t="shared" ref="G34" si="16">ABS(F34-C34)</f>
        <v>5.7552229171303759E-4</v>
      </c>
      <c r="H34" s="6">
        <f t="shared" si="3"/>
        <v>0.49878586690141541</v>
      </c>
    </row>
    <row r="35" spans="1:8" x14ac:dyDescent="0.2">
      <c r="A35" s="1">
        <v>14.5</v>
      </c>
      <c r="B35" s="1">
        <f t="shared" si="0"/>
        <v>1.4500000000000002</v>
      </c>
      <c r="C35" s="5"/>
      <c r="D35" s="5">
        <f>D34+0.5*E34*$B$2/$B$3</f>
        <v>-0.99278569522872973</v>
      </c>
      <c r="E35" s="7"/>
      <c r="F35" s="5">
        <f t="shared" si="1"/>
        <v>0.1205027693673664</v>
      </c>
      <c r="G35" s="6"/>
      <c r="H35" s="6"/>
    </row>
    <row r="36" spans="1:8" x14ac:dyDescent="0.2">
      <c r="A36" s="1">
        <v>15</v>
      </c>
      <c r="B36" s="1">
        <f t="shared" si="0"/>
        <v>1.5</v>
      </c>
      <c r="C36" s="5">
        <f>C34+D35*$B$2</f>
        <v>7.0113051085654798E-2</v>
      </c>
      <c r="D36" s="5">
        <f>D35+0.5*E36*$B$2/$B$3</f>
        <v>-0.99629134778301243</v>
      </c>
      <c r="E36" s="5">
        <f>-$B$1*C36</f>
        <v>-7.0113051085654798E-2</v>
      </c>
      <c r="F36" s="5">
        <f t="shared" si="1"/>
        <v>7.0737201667702906E-2</v>
      </c>
      <c r="G36" s="6">
        <f t="shared" ref="G36" si="17">ABS(F36-C36)</f>
        <v>6.2415058204810803E-4</v>
      </c>
      <c r="H36" s="6">
        <f t="shared" si="3"/>
        <v>0.49875614479991554</v>
      </c>
    </row>
    <row r="37" spans="1:8" x14ac:dyDescent="0.2">
      <c r="A37" s="1">
        <v>15.5</v>
      </c>
      <c r="B37" s="1">
        <f t="shared" si="0"/>
        <v>1.55</v>
      </c>
      <c r="C37" s="5"/>
      <c r="D37" s="5">
        <f>D36+0.5*E36*$B$2/$B$3</f>
        <v>-0.99979700033729513</v>
      </c>
      <c r="E37" s="7"/>
      <c r="F37" s="5">
        <f t="shared" si="1"/>
        <v>2.0794827803092428E-2</v>
      </c>
      <c r="G37" s="6"/>
      <c r="H37" s="6"/>
    </row>
    <row r="38" spans="1:8" x14ac:dyDescent="0.2">
      <c r="A38" s="1">
        <v>16</v>
      </c>
      <c r="B38" s="1">
        <f t="shared" si="0"/>
        <v>1.6</v>
      </c>
      <c r="C38" s="5">
        <f>C36+D37*$B$2</f>
        <v>-2.9866648948074725E-2</v>
      </c>
      <c r="D38" s="5">
        <f>D37+0.5*E38*$B$2/$B$3</f>
        <v>-0.99830366788989144</v>
      </c>
      <c r="E38" s="5">
        <f>-$B$1*C38</f>
        <v>2.9866648948074725E-2</v>
      </c>
      <c r="F38" s="5">
        <f t="shared" si="1"/>
        <v>-2.9199522301288815E-2</v>
      </c>
      <c r="G38" s="6">
        <f t="shared" ref="G38" si="18">ABS(F38-C38)</f>
        <v>6.6712664678591008E-4</v>
      </c>
      <c r="H38" s="6">
        <f t="shared" si="3"/>
        <v>0.49875111502089908</v>
      </c>
    </row>
    <row r="39" spans="1:8" x14ac:dyDescent="0.2">
      <c r="A39" s="1">
        <v>16.5</v>
      </c>
      <c r="B39" s="1">
        <f t="shared" si="0"/>
        <v>1.6500000000000001</v>
      </c>
      <c r="C39" s="5"/>
      <c r="D39" s="5">
        <f>D38+0.5*E38*$B$2/$B$3</f>
        <v>-0.99681033544248776</v>
      </c>
      <c r="E39" s="7"/>
      <c r="F39" s="5">
        <f t="shared" si="1"/>
        <v>-7.9120888806734083E-2</v>
      </c>
      <c r="G39" s="6"/>
      <c r="H39" s="6"/>
    </row>
    <row r="40" spans="1:8" x14ac:dyDescent="0.2">
      <c r="A40" s="1">
        <v>17</v>
      </c>
      <c r="B40" s="1">
        <f t="shared" si="0"/>
        <v>1.7000000000000002</v>
      </c>
      <c r="C40" s="5">
        <f>C38+D39*$B$2</f>
        <v>-0.12954768249232351</v>
      </c>
      <c r="D40" s="5">
        <f>D39+0.5*E40*$B$2/$B$3</f>
        <v>-0.99033295131787158</v>
      </c>
      <c r="E40" s="5">
        <f>-$B$1*C40</f>
        <v>0.12954768249232351</v>
      </c>
      <c r="F40" s="5">
        <f t="shared" si="1"/>
        <v>-0.12884449429552486</v>
      </c>
      <c r="G40" s="6">
        <f t="shared" ref="G40" si="19">ABS(F40-C40)</f>
        <v>7.0318819679865419E-4</v>
      </c>
      <c r="H40" s="6">
        <f t="shared" si="3"/>
        <v>0.49877097825254885</v>
      </c>
    </row>
    <row r="41" spans="1:8" x14ac:dyDescent="0.2">
      <c r="A41" s="1">
        <v>17.5</v>
      </c>
      <c r="B41" s="1">
        <f t="shared" si="0"/>
        <v>1.75</v>
      </c>
      <c r="C41" s="5"/>
      <c r="D41" s="5">
        <f>D40+0.5*E40*$B$2/$B$3</f>
        <v>-0.9838555671932554</v>
      </c>
      <c r="E41" s="7"/>
      <c r="F41" s="5">
        <f t="shared" si="1"/>
        <v>-0.17824605564949209</v>
      </c>
      <c r="G41" s="6"/>
      <c r="H41" s="6"/>
    </row>
    <row r="42" spans="1:8" x14ac:dyDescent="0.2">
      <c r="A42" s="1">
        <v>18</v>
      </c>
      <c r="B42" s="1">
        <f t="shared" si="0"/>
        <v>1.8</v>
      </c>
      <c r="C42" s="5">
        <f>C40+D41*$B$2</f>
        <v>-0.22793323921164904</v>
      </c>
      <c r="D42" s="5">
        <f>D41+0.5*E42*$B$2/$B$3</f>
        <v>-0.97245890523267298</v>
      </c>
      <c r="E42" s="5">
        <f>-$B$1*C42</f>
        <v>0.22793323921164904</v>
      </c>
      <c r="F42" s="5">
        <f t="shared" si="1"/>
        <v>-0.22720209469308711</v>
      </c>
      <c r="G42" s="6">
        <f t="shared" ref="G42" si="20">ABS(F42-C42)</f>
        <v>7.3114451856193252E-4</v>
      </c>
      <c r="H42" s="6">
        <f t="shared" si="3"/>
        <v>0.49881494195192183</v>
      </c>
    </row>
    <row r="43" spans="1:8" x14ac:dyDescent="0.2">
      <c r="A43" s="1">
        <v>18.5</v>
      </c>
      <c r="B43" s="1">
        <f t="shared" si="0"/>
        <v>1.85</v>
      </c>
      <c r="C43" s="5"/>
      <c r="D43" s="5">
        <f>D42+0.5*E42*$B$2/$B$3</f>
        <v>-0.96106224327209056</v>
      </c>
      <c r="E43" s="7"/>
      <c r="F43" s="5">
        <f t="shared" si="1"/>
        <v>-0.27559024682451294</v>
      </c>
      <c r="G43" s="6"/>
      <c r="H43" s="6"/>
    </row>
    <row r="44" spans="1:8" x14ac:dyDescent="0.2">
      <c r="A44" s="1">
        <v>19</v>
      </c>
      <c r="B44" s="1">
        <f t="shared" si="0"/>
        <v>1.9000000000000001</v>
      </c>
      <c r="C44" s="5">
        <f>C42+D43*$B$2</f>
        <v>-0.3240394635388581</v>
      </c>
      <c r="D44" s="5">
        <f>D43+0.5*E44*$B$2/$B$3</f>
        <v>-0.94486027009514761</v>
      </c>
      <c r="E44" s="5">
        <f>-$B$1*C44</f>
        <v>0.3240394635388581</v>
      </c>
      <c r="F44" s="5">
        <f t="shared" si="1"/>
        <v>-0.32328956686350357</v>
      </c>
      <c r="G44" s="6">
        <f t="shared" ref="G44" si="21">ABS(F44-C44)</f>
        <v>7.498966753545222E-4</v>
      </c>
      <c r="H44" s="6">
        <f t="shared" si="3"/>
        <v>0.49888125196741312</v>
      </c>
    </row>
    <row r="45" spans="1:8" x14ac:dyDescent="0.2">
      <c r="A45" s="1">
        <v>19.5</v>
      </c>
      <c r="B45" s="1">
        <f t="shared" si="0"/>
        <v>1.9500000000000002</v>
      </c>
      <c r="C45" s="5"/>
      <c r="D45" s="5">
        <f>D44+0.5*E44*$B$2/$B$3</f>
        <v>-0.92865829691820467</v>
      </c>
      <c r="E45" s="7"/>
      <c r="F45" s="5">
        <f t="shared" si="1"/>
        <v>-0.3701808313512871</v>
      </c>
      <c r="G45" s="6"/>
      <c r="H45" s="6"/>
    </row>
    <row r="46" spans="1:8" x14ac:dyDescent="0.2">
      <c r="A46" s="1">
        <v>20</v>
      </c>
      <c r="B46" s="1">
        <f t="shared" si="0"/>
        <v>2</v>
      </c>
      <c r="C46" s="5">
        <f>C44+D45*$B$2</f>
        <v>-0.4169052932306786</v>
      </c>
      <c r="D46" s="5">
        <f>D45+0.5*E46*$B$2/$B$3</f>
        <v>-0.90781303225667076</v>
      </c>
      <c r="E46" s="5">
        <f>-$B$1*C46</f>
        <v>0.4169052932306786</v>
      </c>
      <c r="F46" s="5">
        <f t="shared" si="1"/>
        <v>-0.41614683654714241</v>
      </c>
      <c r="G46" s="6">
        <f t="shared" ref="G46" si="22">ABS(F46-C46)</f>
        <v>7.5845668353619056E-4</v>
      </c>
      <c r="H46" s="6">
        <f t="shared" si="3"/>
        <v>0.4989672625294046</v>
      </c>
    </row>
    <row r="47" spans="1:8" x14ac:dyDescent="0.2">
      <c r="A47" s="1">
        <v>20.5</v>
      </c>
      <c r="B47" s="1">
        <f t="shared" si="0"/>
        <v>2.0500000000000003</v>
      </c>
      <c r="C47" s="5"/>
      <c r="D47" s="5">
        <f>D46+0.5*E46*$B$2/$B$3</f>
        <v>-0.88696776759513685</v>
      </c>
      <c r="E47" s="7"/>
      <c r="F47" s="5">
        <f t="shared" si="1"/>
        <v>-0.46107269137671314</v>
      </c>
      <c r="G47" s="6"/>
      <c r="H47" s="6"/>
    </row>
    <row r="48" spans="1:8" x14ac:dyDescent="0.2">
      <c r="A48" s="1">
        <v>21</v>
      </c>
      <c r="B48" s="1">
        <f t="shared" si="0"/>
        <v>2.1</v>
      </c>
      <c r="C48" s="5">
        <f>C46+D47*$B$2</f>
        <v>-0.5056020699901923</v>
      </c>
      <c r="D48" s="5">
        <f>D47+0.5*E48*$B$2/$B$3</f>
        <v>-0.86168766409562725</v>
      </c>
      <c r="E48" s="5">
        <f>-$B$1*C48</f>
        <v>0.5056020699901923</v>
      </c>
      <c r="F48" s="5">
        <f t="shared" si="1"/>
        <v>-0.50484610459985757</v>
      </c>
      <c r="G48" s="6">
        <f t="shared" ref="G48" si="23">ABS(F48-C48)</f>
        <v>7.5596539033473409E-4</v>
      </c>
      <c r="H48" s="6">
        <f t="shared" si="3"/>
        <v>0.49906954181647289</v>
      </c>
    </row>
    <row r="49" spans="1:8" x14ac:dyDescent="0.2">
      <c r="A49" s="1">
        <v>21.5</v>
      </c>
      <c r="B49" s="1">
        <f t="shared" si="0"/>
        <v>2.15</v>
      </c>
      <c r="C49" s="5"/>
      <c r="D49" s="5">
        <f>D48+0.5*E48*$B$2/$B$3</f>
        <v>-0.83640756059611765</v>
      </c>
      <c r="E49" s="7"/>
      <c r="F49" s="5">
        <f t="shared" si="1"/>
        <v>-0.54735766548027098</v>
      </c>
      <c r="G49" s="6"/>
      <c r="H49" s="6"/>
    </row>
    <row r="50" spans="1:8" x14ac:dyDescent="0.2">
      <c r="A50" s="1">
        <v>22</v>
      </c>
      <c r="B50" s="1">
        <f t="shared" si="0"/>
        <v>2.2000000000000002</v>
      </c>
      <c r="C50" s="5">
        <f>C48+D49*$B$2</f>
        <v>-0.58924282604980405</v>
      </c>
      <c r="D50" s="5">
        <f>D49+0.5*E50*$B$2/$B$3</f>
        <v>-0.8069454192936274</v>
      </c>
      <c r="E50" s="5">
        <f>-$B$1*C50</f>
        <v>0.58924282604980405</v>
      </c>
      <c r="F50" s="5">
        <f t="shared" si="1"/>
        <v>-0.58850111725534582</v>
      </c>
      <c r="G50" s="6">
        <f t="shared" ref="G50" si="24">ABS(F50-C50)</f>
        <v>7.4170879445822901E-4</v>
      </c>
      <c r="H50" s="6">
        <f t="shared" si="3"/>
        <v>0.49918400888506387</v>
      </c>
    </row>
    <row r="51" spans="1:8" x14ac:dyDescent="0.2">
      <c r="A51" s="1">
        <v>22.5</v>
      </c>
      <c r="B51" s="1">
        <f t="shared" si="0"/>
        <v>2.25</v>
      </c>
      <c r="C51" s="5"/>
      <c r="D51" s="5">
        <f>D50+0.5*E50*$B$2/$B$3</f>
        <v>-0.77748327799113714</v>
      </c>
      <c r="E51" s="7"/>
      <c r="F51" s="5">
        <f t="shared" si="1"/>
        <v>-0.62817362272273913</v>
      </c>
      <c r="G51" s="6"/>
      <c r="H51" s="6"/>
    </row>
    <row r="52" spans="1:8" x14ac:dyDescent="0.2">
      <c r="A52" s="1">
        <v>23</v>
      </c>
      <c r="B52" s="1">
        <f t="shared" si="0"/>
        <v>2.3000000000000003</v>
      </c>
      <c r="C52" s="5">
        <f>C50+D51*$B$2</f>
        <v>-0.66699115384891772</v>
      </c>
      <c r="D52" s="5">
        <f>D51+0.5*E52*$B$2/$B$3</f>
        <v>-0.74413372029869129</v>
      </c>
      <c r="E52" s="5">
        <f>-$B$1*C52</f>
        <v>0.66699115384891772</v>
      </c>
      <c r="F52" s="5">
        <f t="shared" si="1"/>
        <v>-0.66627602127982444</v>
      </c>
      <c r="G52" s="6">
        <f t="shared" ref="G52" si="25">ABS(F52-C52)</f>
        <v>7.1513256909327971E-4</v>
      </c>
      <c r="H52" s="6">
        <f t="shared" si="3"/>
        <v>0.49930609649914076</v>
      </c>
    </row>
    <row r="53" spans="1:8" x14ac:dyDescent="0.2">
      <c r="A53" s="1">
        <v>23.5</v>
      </c>
      <c r="B53" s="1">
        <f t="shared" si="0"/>
        <v>2.35</v>
      </c>
      <c r="C53" s="5"/>
      <c r="D53" s="5">
        <f>D52+0.5*E52*$B$2/$B$3</f>
        <v>-0.71078416260624544</v>
      </c>
      <c r="E53" s="7"/>
      <c r="F53" s="5">
        <f t="shared" si="1"/>
        <v>-0.70271307677355399</v>
      </c>
      <c r="G53" s="6"/>
      <c r="H53" s="6"/>
    </row>
    <row r="54" spans="1:8" x14ac:dyDescent="0.2">
      <c r="A54" s="1">
        <v>24</v>
      </c>
      <c r="B54" s="1">
        <f t="shared" si="0"/>
        <v>2.4000000000000004</v>
      </c>
      <c r="C54" s="5">
        <f>C52+D53*$B$2</f>
        <v>-0.73806957010954222</v>
      </c>
      <c r="D54" s="5">
        <f>D53+0.5*E54*$B$2/$B$3</f>
        <v>-0.67388068410076829</v>
      </c>
      <c r="E54" s="5">
        <f>-$B$1*C54</f>
        <v>0.73806957010954222</v>
      </c>
      <c r="F54" s="5">
        <f t="shared" si="1"/>
        <v>-0.73739371554124578</v>
      </c>
      <c r="G54" s="6">
        <f t="shared" ref="G54" si="26">ABS(F54-C54)</f>
        <v>6.7585456829644119E-4</v>
      </c>
      <c r="H54" s="6">
        <f t="shared" si="3"/>
        <v>0.49943093336290195</v>
      </c>
    </row>
    <row r="55" spans="1:8" x14ac:dyDescent="0.2">
      <c r="A55" s="1">
        <v>24.5</v>
      </c>
      <c r="B55" s="1">
        <f t="shared" si="0"/>
        <v>2.4500000000000002</v>
      </c>
      <c r="C55" s="5"/>
      <c r="D55" s="5">
        <f>D54+0.5*E54*$B$2/$B$3</f>
        <v>-0.63697720559529114</v>
      </c>
      <c r="E55" s="7"/>
      <c r="F55" s="5">
        <f t="shared" si="1"/>
        <v>-0.77023125404730741</v>
      </c>
      <c r="G55" s="6"/>
      <c r="H55" s="6"/>
    </row>
    <row r="56" spans="1:8" x14ac:dyDescent="0.2">
      <c r="A56" s="1">
        <v>25</v>
      </c>
      <c r="B56" s="1">
        <f t="shared" si="0"/>
        <v>2.5</v>
      </c>
      <c r="C56" s="5">
        <f>C54+D55*$B$2</f>
        <v>-0.80176729066907138</v>
      </c>
      <c r="D56" s="5">
        <f>D55+0.5*E56*$B$2/$B$3</f>
        <v>-0.59688884106183759</v>
      </c>
      <c r="E56" s="5">
        <f>-$B$1*C56</f>
        <v>0.80176729066907138</v>
      </c>
      <c r="F56" s="5">
        <f t="shared" si="1"/>
        <v>-0.8011436155469337</v>
      </c>
      <c r="G56" s="6">
        <f t="shared" ref="G56" si="27">ABS(F56-C56)</f>
        <v>6.2367512213767906E-4</v>
      </c>
      <c r="H56" s="6">
        <f t="shared" si="3"/>
        <v>0.49955353848548339</v>
      </c>
    </row>
    <row r="57" spans="1:8" x14ac:dyDescent="0.2">
      <c r="A57" s="1">
        <v>25.5</v>
      </c>
      <c r="B57" s="1">
        <f t="shared" si="0"/>
        <v>2.5500000000000003</v>
      </c>
      <c r="C57" s="5"/>
      <c r="D57" s="5">
        <f>D56+0.5*E56*$B$2/$B$3</f>
        <v>-0.55680047652838405</v>
      </c>
      <c r="E57" s="7"/>
      <c r="F57" s="5">
        <f t="shared" si="1"/>
        <v>-0.83005353523522241</v>
      </c>
      <c r="G57" s="6"/>
      <c r="H57" s="6"/>
    </row>
    <row r="58" spans="1:8" x14ac:dyDescent="0.2">
      <c r="A58" s="1">
        <v>26</v>
      </c>
      <c r="B58" s="1">
        <f t="shared" si="0"/>
        <v>2.6</v>
      </c>
      <c r="C58" s="5">
        <f>C56+D57*$B$2</f>
        <v>-0.85744733832190978</v>
      </c>
      <c r="D58" s="5">
        <f>D57+0.5*E58*$B$2/$B$3</f>
        <v>-0.51392810961228852</v>
      </c>
      <c r="E58" s="5">
        <f>-$B$1*C58</f>
        <v>0.85744733832190978</v>
      </c>
      <c r="F58" s="5">
        <f t="shared" si="1"/>
        <v>-0.85688875336894732</v>
      </c>
      <c r="G58" s="6">
        <f t="shared" ref="G58" si="28">ABS(F58-C58)</f>
        <v>5.585849529624598E-4</v>
      </c>
      <c r="H58" s="6">
        <f t="shared" si="3"/>
        <v>0.49966901992249402</v>
      </c>
    </row>
    <row r="59" spans="1:8" x14ac:dyDescent="0.2">
      <c r="A59" s="1">
        <v>26.5</v>
      </c>
      <c r="B59" s="1">
        <f t="shared" si="0"/>
        <v>2.6500000000000004</v>
      </c>
      <c r="C59" s="5"/>
      <c r="D59" s="5">
        <f>D58+0.5*E58*$B$2/$B$3</f>
        <v>-0.47105574269619305</v>
      </c>
      <c r="E59" s="7"/>
      <c r="F59" s="5">
        <f t="shared" si="1"/>
        <v>-0.88158219587828612</v>
      </c>
      <c r="G59" s="6"/>
      <c r="H59" s="6"/>
    </row>
    <row r="60" spans="1:8" x14ac:dyDescent="0.2">
      <c r="A60" s="1">
        <v>27</v>
      </c>
      <c r="B60" s="1">
        <f t="shared" si="0"/>
        <v>2.7</v>
      </c>
      <c r="C60" s="5">
        <f>C58+D59*$B$2</f>
        <v>-0.90455291259152903</v>
      </c>
      <c r="D60" s="5">
        <f>D59+0.5*E60*$B$2/$B$3</f>
        <v>-0.42582809706661662</v>
      </c>
      <c r="E60" s="5">
        <f>-$B$1*C60</f>
        <v>0.90455291259152903</v>
      </c>
      <c r="F60" s="5">
        <f t="shared" si="1"/>
        <v>-0.90407214201706121</v>
      </c>
      <c r="G60" s="6">
        <f t="shared" ref="G60" si="29">ABS(F60-C60)</f>
        <v>4.807705744678259E-4</v>
      </c>
      <c r="H60" s="6">
        <f t="shared" si="3"/>
        <v>0.49977276996459707</v>
      </c>
    </row>
    <row r="61" spans="1:8" x14ac:dyDescent="0.2">
      <c r="A61" s="1">
        <v>27.5</v>
      </c>
      <c r="B61" s="1">
        <f t="shared" si="0"/>
        <v>2.75</v>
      </c>
      <c r="C61" s="5"/>
      <c r="D61" s="5">
        <f>D60+0.5*E60*$B$2/$B$3</f>
        <v>-0.38060045143704013</v>
      </c>
      <c r="E61" s="7"/>
      <c r="F61" s="5">
        <f t="shared" si="1"/>
        <v>-0.92430237863246356</v>
      </c>
      <c r="G61" s="6"/>
      <c r="H61" s="6"/>
    </row>
    <row r="62" spans="1:8" x14ac:dyDescent="0.2">
      <c r="A62" s="1">
        <v>28</v>
      </c>
      <c r="B62" s="1">
        <f t="shared" si="0"/>
        <v>2.8000000000000003</v>
      </c>
      <c r="C62" s="5">
        <f>C60+D61*$B$2</f>
        <v>-0.94261295773523301</v>
      </c>
      <c r="D62" s="5">
        <f>D61+0.5*E62*$B$2/$B$3</f>
        <v>-0.3334698035502785</v>
      </c>
      <c r="E62" s="5">
        <f>-$B$1*C62</f>
        <v>0.94261295773523301</v>
      </c>
      <c r="F62" s="5">
        <f t="shared" si="1"/>
        <v>-0.94222234066865829</v>
      </c>
      <c r="G62" s="6">
        <f t="shared" ref="G62" si="30">ABS(F62-C62)</f>
        <v>3.9061706657472772E-4</v>
      </c>
      <c r="H62" s="6">
        <f t="shared" si="3"/>
        <v>0.49986064898511279</v>
      </c>
    </row>
    <row r="63" spans="1:8" x14ac:dyDescent="0.2">
      <c r="A63" s="1">
        <v>28.5</v>
      </c>
      <c r="B63" s="1">
        <f t="shared" si="0"/>
        <v>2.85</v>
      </c>
      <c r="C63" s="5"/>
      <c r="D63" s="5">
        <f>D62+0.5*E62*$B$2/$B$3</f>
        <v>-0.28633915566351686</v>
      </c>
      <c r="E63" s="7"/>
      <c r="F63" s="5">
        <f t="shared" si="1"/>
        <v>-0.95778723755309036</v>
      </c>
      <c r="G63" s="6"/>
      <c r="H63" s="6"/>
    </row>
    <row r="64" spans="1:8" x14ac:dyDescent="0.2">
      <c r="A64" s="1">
        <v>29</v>
      </c>
      <c r="B64" s="1">
        <f t="shared" si="0"/>
        <v>2.9000000000000004</v>
      </c>
      <c r="C64" s="5">
        <f>C62+D63*$B$2</f>
        <v>-0.97124687330158466</v>
      </c>
      <c r="D64" s="5">
        <f>D63+0.5*E64*$B$2/$B$3</f>
        <v>-0.23777681199843764</v>
      </c>
      <c r="E64" s="5">
        <f>-$B$1*C64</f>
        <v>0.97124687330158466</v>
      </c>
      <c r="F64" s="5">
        <f t="shared" si="1"/>
        <v>-0.97095816514959066</v>
      </c>
      <c r="G64" s="6">
        <f t="shared" ref="G64" si="31">ABS(F64-C64)</f>
        <v>2.8870815199399935E-4</v>
      </c>
      <c r="H64" s="6">
        <f t="shared" si="3"/>
        <v>0.49992915061112242</v>
      </c>
    </row>
    <row r="65" spans="1:12" x14ac:dyDescent="0.2">
      <c r="A65" s="1">
        <v>29.5</v>
      </c>
      <c r="B65" s="1">
        <f t="shared" si="0"/>
        <v>2.95</v>
      </c>
      <c r="C65" s="5"/>
      <c r="D65" s="5">
        <f>D64+0.5*E64*$B$2/$B$3</f>
        <v>-0.18921446833335842</v>
      </c>
      <c r="E65" s="7"/>
      <c r="F65" s="5">
        <f t="shared" si="1"/>
        <v>-0.98170220299845412</v>
      </c>
      <c r="G65" s="6"/>
      <c r="H65" s="6"/>
      <c r="K65" s="2" t="s">
        <v>15</v>
      </c>
      <c r="L65" s="2" t="s">
        <v>13</v>
      </c>
    </row>
    <row r="66" spans="1:12" x14ac:dyDescent="0.2">
      <c r="A66" s="1">
        <v>30</v>
      </c>
      <c r="B66" s="1">
        <f t="shared" si="0"/>
        <v>3</v>
      </c>
      <c r="C66" s="5">
        <f>C64+D65*$B$2</f>
        <v>-0.99016832013492051</v>
      </c>
      <c r="D66" s="5">
        <f>D65+0.5*E66*$B$2/$B$3</f>
        <v>-0.1397060523266124</v>
      </c>
      <c r="E66" s="5">
        <f>-$B$1*C66</f>
        <v>0.99016832013492051</v>
      </c>
      <c r="F66" s="5">
        <f t="shared" si="1"/>
        <v>-0.98999249660044542</v>
      </c>
      <c r="G66" s="6">
        <f t="shared" ref="G66" si="32">ABS(F66-C66)</f>
        <v>1.7582353447509469E-4</v>
      </c>
      <c r="H66" s="6">
        <f t="shared" si="3"/>
        <v>0.49997554162774827</v>
      </c>
      <c r="K66" s="1">
        <v>2</v>
      </c>
      <c r="L66" s="6">
        <v>7.5845668353619056E-4</v>
      </c>
    </row>
    <row r="67" spans="1:12" x14ac:dyDescent="0.2">
      <c r="A67" s="1">
        <v>30.5</v>
      </c>
      <c r="B67" s="1">
        <f t="shared" si="0"/>
        <v>3.0500000000000003</v>
      </c>
      <c r="C67" s="5"/>
      <c r="D67" s="5">
        <f>D66+0.5*E66*$B$2/$B$3</f>
        <v>-9.0197636319866381E-2</v>
      </c>
      <c r="E67" s="7"/>
      <c r="F67" s="5">
        <f t="shared" si="1"/>
        <v>-0.99580832453906121</v>
      </c>
      <c r="G67" s="6"/>
      <c r="H67" s="6"/>
      <c r="K67" s="1">
        <v>4.9000000000000004</v>
      </c>
      <c r="L67" s="6">
        <v>2.0077096814524187E-3</v>
      </c>
    </row>
    <row r="68" spans="1:12" x14ac:dyDescent="0.2">
      <c r="A68" s="1">
        <v>31</v>
      </c>
      <c r="B68" s="1">
        <f t="shared" si="0"/>
        <v>3.1</v>
      </c>
      <c r="C68" s="5">
        <f>C66+D67*$B$2</f>
        <v>-0.99918808376690715</v>
      </c>
      <c r="D68" s="5">
        <f>D67+0.5*E68*$B$2/$B$3</f>
        <v>-4.0238232131521022E-2</v>
      </c>
      <c r="E68" s="5">
        <f>-$B$1*C68</f>
        <v>0.99918808376690715</v>
      </c>
      <c r="F68" s="5">
        <f t="shared" si="1"/>
        <v>-0.99913515027327948</v>
      </c>
      <c r="G68" s="6">
        <f t="shared" ref="G68" si="33">ABS(F68-C68)</f>
        <v>5.2933493627671524E-5</v>
      </c>
      <c r="H68" s="6">
        <f t="shared" si="3"/>
        <v>0.49999797103342702</v>
      </c>
      <c r="K68" s="1">
        <v>8</v>
      </c>
      <c r="L68" s="6">
        <v>3.3007601628171901E-3</v>
      </c>
    </row>
    <row r="69" spans="1:12" x14ac:dyDescent="0.2">
      <c r="A69" s="1">
        <v>31.5</v>
      </c>
      <c r="B69" s="1">
        <f t="shared" si="0"/>
        <v>3.1500000000000004</v>
      </c>
      <c r="C69" s="5"/>
      <c r="D69" s="5">
        <f>D68+0.5*E68*$B$2/$B$3</f>
        <v>9.721172056824337E-3</v>
      </c>
      <c r="E69" s="7"/>
      <c r="F69" s="5">
        <f t="shared" si="1"/>
        <v>-0.99996465847134197</v>
      </c>
      <c r="G69" s="6"/>
      <c r="H69" s="6"/>
      <c r="K69" s="1">
        <v>11.100000000000001</v>
      </c>
      <c r="L69" s="6">
        <v>4.6038544128894632E-3</v>
      </c>
    </row>
    <row r="70" spans="1:12" x14ac:dyDescent="0.2">
      <c r="A70" s="1">
        <v>32</v>
      </c>
      <c r="B70" s="1">
        <f t="shared" si="0"/>
        <v>3.2</v>
      </c>
      <c r="C70" s="5">
        <f>C68+D69*$B$2</f>
        <v>-0.99821596656122469</v>
      </c>
      <c r="D70" s="5">
        <f>D69+0.5*E70*$B$2/$B$3</f>
        <v>5.9631970384885574E-2</v>
      </c>
      <c r="E70" s="5">
        <f>-$B$1*C70</f>
        <v>0.99821596656122469</v>
      </c>
      <c r="F70" s="5">
        <f t="shared" si="1"/>
        <v>-0.99829477579475312</v>
      </c>
      <c r="G70" s="6">
        <f t="shared" ref="G70" si="34">ABS(F70-C70)</f>
        <v>7.8809233528431832E-5</v>
      </c>
      <c r="H70" s="6">
        <f t="shared" si="3"/>
        <v>0.49999554389487194</v>
      </c>
      <c r="K70" s="1">
        <v>14.200000000000001</v>
      </c>
      <c r="L70" s="6">
        <v>5.9105079288259699E-3</v>
      </c>
    </row>
    <row r="71" spans="1:12" x14ac:dyDescent="0.2">
      <c r="A71" s="1">
        <v>32.5</v>
      </c>
      <c r="B71" s="1">
        <f t="shared" si="0"/>
        <v>3.25</v>
      </c>
      <c r="C71" s="5"/>
      <c r="D71" s="5">
        <f>D70+0.5*E70*$B$2/$B$3</f>
        <v>0.10954276871294681</v>
      </c>
      <c r="E71" s="7"/>
      <c r="F71" s="5">
        <f t="shared" ref="F71:F134" si="35">$H$2*COS($H$3*B71+$H$1)</f>
        <v>-0.99412967608054625</v>
      </c>
      <c r="G71" s="6"/>
      <c r="H71" s="6"/>
    </row>
    <row r="72" spans="1:12" x14ac:dyDescent="0.2">
      <c r="A72" s="1">
        <v>33</v>
      </c>
      <c r="B72" s="1">
        <f t="shared" si="0"/>
        <v>3.3000000000000003</v>
      </c>
      <c r="C72" s="5">
        <f>C70+D71*$B$2</f>
        <v>-0.98726168968993</v>
      </c>
      <c r="D72" s="5">
        <f>D71+0.5*E72*$B$2/$B$3</f>
        <v>0.15890585319744333</v>
      </c>
      <c r="E72" s="5">
        <f>-$B$1*C72</f>
        <v>0.98726168968993</v>
      </c>
      <c r="F72" s="5">
        <f t="shared" si="35"/>
        <v>-0.98747976990886488</v>
      </c>
      <c r="G72" s="6">
        <f t="shared" ref="G72" si="36">ABS(F72-C72)</f>
        <v>2.1808021893487961E-4</v>
      </c>
      <c r="H72" s="6">
        <f t="shared" ref="H72:H134" si="37">0.5*$B$3*(D72^2) + 0.5*$B$1*C72^2</f>
        <v>0.49996835705491149</v>
      </c>
    </row>
    <row r="73" spans="1:12" x14ac:dyDescent="0.2">
      <c r="A73" s="1">
        <v>33.5</v>
      </c>
      <c r="B73" s="1">
        <f t="shared" si="0"/>
        <v>3.35</v>
      </c>
      <c r="C73" s="5"/>
      <c r="D73" s="5">
        <f>D72+0.5*E72*$B$2/$B$3</f>
        <v>0.20826893768193983</v>
      </c>
      <c r="E73" s="7"/>
      <c r="F73" s="5">
        <f t="shared" si="35"/>
        <v>-0.97836167858193412</v>
      </c>
      <c r="G73" s="6"/>
      <c r="H73" s="6"/>
    </row>
    <row r="74" spans="1:12" x14ac:dyDescent="0.2">
      <c r="A74" s="1">
        <v>34</v>
      </c>
      <c r="B74" s="1">
        <f t="shared" si="0"/>
        <v>3.4000000000000004</v>
      </c>
      <c r="C74" s="5">
        <f>C72+D73*$B$2</f>
        <v>-0.96643479592173598</v>
      </c>
      <c r="D74" s="5">
        <f>D73+0.5*E74*$B$2/$B$3</f>
        <v>0.25659067747802661</v>
      </c>
      <c r="E74" s="5">
        <f>-$B$1*C74</f>
        <v>0.96643479592173598</v>
      </c>
      <c r="F74" s="5">
        <f t="shared" si="35"/>
        <v>-0.96679819257946087</v>
      </c>
      <c r="G74" s="6">
        <f t="shared" ref="G74" si="38">ABS(F74-C74)</f>
        <v>3.6339665772489038E-4</v>
      </c>
      <c r="H74" s="6">
        <f t="shared" si="37"/>
        <v>0.49991749526846008</v>
      </c>
    </row>
    <row r="75" spans="1:12" x14ac:dyDescent="0.2">
      <c r="A75" s="1">
        <v>34.5</v>
      </c>
      <c r="B75" s="1">
        <f t="shared" si="0"/>
        <v>3.45</v>
      </c>
      <c r="C75" s="5"/>
      <c r="D75" s="5">
        <f>D74+0.5*E74*$B$2/$B$3</f>
        <v>0.30491241727411339</v>
      </c>
      <c r="E75" s="7"/>
      <c r="F75" s="5">
        <f t="shared" si="35"/>
        <v>-0.95281821459430471</v>
      </c>
      <c r="G75" s="6"/>
      <c r="H75" s="6"/>
    </row>
    <row r="76" spans="1:12" x14ac:dyDescent="0.2">
      <c r="A76" s="1">
        <v>35</v>
      </c>
      <c r="B76" s="1">
        <f t="shared" si="0"/>
        <v>3.5</v>
      </c>
      <c r="C76" s="5">
        <f>C74+D75*$B$2</f>
        <v>-0.93594355419432462</v>
      </c>
      <c r="D76" s="5">
        <f>D75+0.5*E76*$B$2/$B$3</f>
        <v>0.35170959498382964</v>
      </c>
      <c r="E76" s="5">
        <f>-$B$1*C76</f>
        <v>0.93594355419432462</v>
      </c>
      <c r="F76" s="5">
        <f t="shared" si="35"/>
        <v>-0.93645668729079634</v>
      </c>
      <c r="G76" s="6">
        <f t="shared" ref="G76" si="39">ABS(F76-C76)</f>
        <v>5.1313309647171845E-4</v>
      </c>
      <c r="H76" s="6">
        <f t="shared" si="37"/>
        <v>0.49984498792079712</v>
      </c>
    </row>
    <row r="77" spans="1:12" x14ac:dyDescent="0.2">
      <c r="A77" s="1">
        <v>35.5</v>
      </c>
      <c r="B77" s="1">
        <f t="shared" si="0"/>
        <v>3.5500000000000003</v>
      </c>
      <c r="C77" s="5"/>
      <c r="D77" s="5">
        <f>D76+0.5*E76*$B$2/$B$3</f>
        <v>0.3985067726935459</v>
      </c>
      <c r="E77" s="7"/>
      <c r="F77" s="5">
        <f t="shared" si="35"/>
        <v>-0.91775450596627584</v>
      </c>
      <c r="G77" s="6"/>
      <c r="H77" s="6"/>
    </row>
    <row r="78" spans="1:12" x14ac:dyDescent="0.2">
      <c r="A78" s="1">
        <v>36</v>
      </c>
      <c r="B78" s="1">
        <f t="shared" si="0"/>
        <v>3.6</v>
      </c>
      <c r="C78" s="5">
        <f>C76+D77*$B$2</f>
        <v>-0.89609287692497008</v>
      </c>
      <c r="D78" s="5">
        <f>D77+0.5*E78*$B$2/$B$3</f>
        <v>0.44331141653979439</v>
      </c>
      <c r="E78" s="5">
        <f>-$B$1*C78</f>
        <v>0.89609287692497008</v>
      </c>
      <c r="F78" s="5">
        <f t="shared" si="35"/>
        <v>-0.89675841633414699</v>
      </c>
      <c r="G78" s="6">
        <f t="shared" ref="G78" si="40">ABS(F78-C78)</f>
        <v>6.6553940917690735E-4</v>
      </c>
      <c r="H78" s="6">
        <f t="shared" si="37"/>
        <v>0.49975372805509433</v>
      </c>
    </row>
    <row r="79" spans="1:12" x14ac:dyDescent="0.2">
      <c r="A79" s="1">
        <v>36.5</v>
      </c>
      <c r="B79" s="1">
        <f t="shared" si="0"/>
        <v>3.6500000000000004</v>
      </c>
      <c r="C79" s="5"/>
      <c r="D79" s="5">
        <f>D78+0.5*E78*$B$2/$B$3</f>
        <v>0.48811606038604288</v>
      </c>
      <c r="E79" s="7"/>
      <c r="F79" s="5">
        <f t="shared" si="35"/>
        <v>-0.8735208976839377</v>
      </c>
      <c r="G79" s="6"/>
      <c r="H79" s="6"/>
    </row>
    <row r="80" spans="1:12" x14ac:dyDescent="0.2">
      <c r="A80" s="1">
        <v>37</v>
      </c>
      <c r="B80" s="1">
        <f t="shared" si="0"/>
        <v>3.7</v>
      </c>
      <c r="C80" s="5">
        <f>C78+D79*$B$2</f>
        <v>-0.84728127088636573</v>
      </c>
      <c r="D80" s="5">
        <f>D79+0.5*E80*$B$2/$B$3</f>
        <v>0.53048012393036115</v>
      </c>
      <c r="E80" s="5">
        <f>-$B$1*C80</f>
        <v>0.84728127088636573</v>
      </c>
      <c r="F80" s="5">
        <f t="shared" si="35"/>
        <v>-0.84810003171040804</v>
      </c>
      <c r="G80" s="6">
        <f t="shared" ref="G80" si="41">ABS(F80-C80)</f>
        <v>8.1876082404230832E-4</v>
      </c>
      <c r="H80" s="6">
        <f t="shared" si="37"/>
        <v>0.49964735693999318</v>
      </c>
    </row>
    <row r="81" spans="1:8" x14ac:dyDescent="0.2">
      <c r="A81" s="1">
        <v>37.5</v>
      </c>
      <c r="B81" s="1">
        <f t="shared" si="0"/>
        <v>3.75</v>
      </c>
      <c r="C81" s="5"/>
      <c r="D81" s="5">
        <f>D80+0.5*E80*$B$2/$B$3</f>
        <v>0.57284418747467947</v>
      </c>
      <c r="E81" s="7"/>
      <c r="F81" s="5">
        <f t="shared" si="35"/>
        <v>-0.82055935733956076</v>
      </c>
      <c r="G81" s="6"/>
      <c r="H81" s="6"/>
    </row>
    <row r="82" spans="1:8" x14ac:dyDescent="0.2">
      <c r="A82" s="1">
        <v>38</v>
      </c>
      <c r="B82" s="1">
        <f t="shared" si="0"/>
        <v>3.8000000000000003</v>
      </c>
      <c r="C82" s="5">
        <f>C80+D81*$B$2</f>
        <v>-0.78999685213889781</v>
      </c>
      <c r="D82" s="5">
        <f>D81+0.5*E82*$B$2/$B$3</f>
        <v>0.6123440300816243</v>
      </c>
      <c r="E82" s="5">
        <f>-$B$1*C82</f>
        <v>0.78999685213889781</v>
      </c>
      <c r="F82" s="5">
        <f t="shared" si="35"/>
        <v>-0.7909677119144165</v>
      </c>
      <c r="G82" s="6">
        <f t="shared" ref="G82" si="42">ABS(F82-C82)</f>
        <v>9.708597755186954E-4</v>
      </c>
      <c r="H82" s="6">
        <f t="shared" si="37"/>
        <v>0.49953011878298637</v>
      </c>
    </row>
    <row r="83" spans="1:8" x14ac:dyDescent="0.2">
      <c r="A83" s="1">
        <v>38.5</v>
      </c>
      <c r="B83" s="1">
        <f t="shared" si="0"/>
        <v>3.85</v>
      </c>
      <c r="C83" s="5"/>
      <c r="D83" s="5">
        <f>D82+0.5*E82*$B$2/$B$3</f>
        <v>0.65184387268856914</v>
      </c>
      <c r="E83" s="7"/>
      <c r="F83" s="5">
        <f t="shared" si="35"/>
        <v>-0.75939905913750783</v>
      </c>
      <c r="G83" s="6"/>
      <c r="H83" s="6"/>
    </row>
    <row r="84" spans="1:8" x14ac:dyDescent="0.2">
      <c r="A84" s="1">
        <v>39</v>
      </c>
      <c r="B84" s="1">
        <f t="shared" si="0"/>
        <v>3.9000000000000004</v>
      </c>
      <c r="C84" s="5">
        <f>C82+D83*$B$2</f>
        <v>-0.72481246487004092</v>
      </c>
      <c r="D84" s="5">
        <f>D83+0.5*E84*$B$2/$B$3</f>
        <v>0.68808449593207122</v>
      </c>
      <c r="E84" s="5">
        <f>-$B$1*C84</f>
        <v>0.72481246487004092</v>
      </c>
      <c r="F84" s="5">
        <f t="shared" si="35"/>
        <v>-0.72593230420013988</v>
      </c>
      <c r="G84" s="6">
        <f t="shared" ref="G84" si="43">ABS(F84-C84)</f>
        <v>1.1198393300989595E-3</v>
      </c>
      <c r="H84" s="6">
        <f t="shared" si="37"/>
        <v>0.49940669138653843</v>
      </c>
    </row>
    <row r="85" spans="1:8" x14ac:dyDescent="0.2">
      <c r="A85" s="1">
        <v>39.5</v>
      </c>
      <c r="B85" s="1">
        <f t="shared" si="0"/>
        <v>3.95</v>
      </c>
      <c r="C85" s="5"/>
      <c r="D85" s="5">
        <f>D84+0.5*E84*$B$2/$B$3</f>
        <v>0.7243251191755733</v>
      </c>
      <c r="E85" s="7"/>
      <c r="F85" s="5">
        <f t="shared" si="35"/>
        <v>-0.6906510965605076</v>
      </c>
      <c r="G85" s="6"/>
      <c r="H85" s="6"/>
    </row>
    <row r="86" spans="1:8" x14ac:dyDescent="0.2">
      <c r="A86" s="1">
        <v>40</v>
      </c>
      <c r="B86" s="1">
        <f t="shared" si="0"/>
        <v>4</v>
      </c>
      <c r="C86" s="5">
        <f>C84+D85*$B$2</f>
        <v>-0.65237995295248363</v>
      </c>
      <c r="D86" s="5">
        <f>D85+0.5*E86*$B$2/$B$3</f>
        <v>0.75694411682319751</v>
      </c>
      <c r="E86" s="5">
        <f>-$B$1*C86</f>
        <v>0.65237995295248363</v>
      </c>
      <c r="F86" s="5">
        <f t="shared" si="35"/>
        <v>-0.65364362086361194</v>
      </c>
      <c r="G86" s="6">
        <f t="shared" ref="G86" si="44">ABS(F86-C86)</f>
        <v>1.2636679111283078E-3</v>
      </c>
      <c r="H86" s="6">
        <f t="shared" si="37"/>
        <v>0.49928199950376762</v>
      </c>
    </row>
    <row r="87" spans="1:8" x14ac:dyDescent="0.2">
      <c r="A87" s="1">
        <v>40.5</v>
      </c>
      <c r="B87" s="1">
        <f t="shared" si="0"/>
        <v>4.05</v>
      </c>
      <c r="C87" s="5"/>
      <c r="D87" s="5">
        <f>D86+0.5*E86*$B$2/$B$3</f>
        <v>0.78956311447082173</v>
      </c>
      <c r="E87" s="7"/>
      <c r="F87" s="5">
        <f t="shared" si="35"/>
        <v>-0.61500237652557443</v>
      </c>
      <c r="G87" s="6"/>
      <c r="H87" s="6"/>
    </row>
    <row r="88" spans="1:8" x14ac:dyDescent="0.2">
      <c r="A88" s="1">
        <v>41</v>
      </c>
      <c r="B88" s="1">
        <f t="shared" si="0"/>
        <v>4.1000000000000005</v>
      </c>
      <c r="C88" s="5">
        <f>C86+D87*$B$2</f>
        <v>-0.57342364150540148</v>
      </c>
      <c r="D88" s="5">
        <f>D87+0.5*E88*$B$2/$B$3</f>
        <v>0.81823429654609181</v>
      </c>
      <c r="E88" s="5">
        <f>-$B$1*C88</f>
        <v>0.57342364150540148</v>
      </c>
      <c r="F88" s="5">
        <f t="shared" si="35"/>
        <v>-0.57482394653326851</v>
      </c>
      <c r="G88" s="6">
        <f t="shared" ref="G88" si="45">ABS(F88-C88)</f>
        <v>1.4003050278670326E-3</v>
      </c>
      <c r="H88" s="6">
        <f t="shared" si="37"/>
        <v>0.4991610183407964</v>
      </c>
    </row>
    <row r="89" spans="1:8" x14ac:dyDescent="0.2">
      <c r="A89" s="1">
        <v>41.5</v>
      </c>
      <c r="B89" s="1">
        <f t="shared" si="0"/>
        <v>4.1500000000000004</v>
      </c>
      <c r="C89" s="5"/>
      <c r="D89" s="5">
        <f>D88+0.5*E88*$B$2/$B$3</f>
        <v>0.8469054786213619</v>
      </c>
      <c r="E89" s="7"/>
      <c r="F89" s="5">
        <f t="shared" si="35"/>
        <v>-0.53320875603715434</v>
      </c>
      <c r="G89" s="6"/>
      <c r="H89" s="6"/>
    </row>
    <row r="90" spans="1:8" x14ac:dyDescent="0.2">
      <c r="A90" s="1">
        <v>42</v>
      </c>
      <c r="B90" s="1">
        <f t="shared" si="0"/>
        <v>4.2</v>
      </c>
      <c r="C90" s="5">
        <f>C88+D89*$B$2</f>
        <v>-0.48873309364326528</v>
      </c>
      <c r="D90" s="5">
        <f>D89+0.5*E90*$B$2/$B$3</f>
        <v>0.87134213330352517</v>
      </c>
      <c r="E90" s="5">
        <f>-$B$1*C90</f>
        <v>0.48873309364326528</v>
      </c>
      <c r="F90" s="5">
        <f t="shared" si="35"/>
        <v>-0.49026082134069943</v>
      </c>
      <c r="G90" s="6">
        <f t="shared" ref="G90" si="46">ABS(F90-C90)</f>
        <v>1.5277276974341447E-3</v>
      </c>
      <c r="H90" s="6">
        <f t="shared" si="37"/>
        <v>0.49904857504602751</v>
      </c>
    </row>
    <row r="91" spans="1:8" x14ac:dyDescent="0.2">
      <c r="A91" s="1">
        <v>42.5</v>
      </c>
      <c r="B91" s="1">
        <f t="shared" si="0"/>
        <v>4.25</v>
      </c>
      <c r="C91" s="5"/>
      <c r="D91" s="5">
        <f>D90+0.5*E90*$B$2/$B$3</f>
        <v>0.89577878798568844</v>
      </c>
      <c r="E91" s="7"/>
      <c r="F91" s="5">
        <f t="shared" si="35"/>
        <v>-0.44608748991379282</v>
      </c>
      <c r="G91" s="6"/>
      <c r="H91" s="6"/>
    </row>
    <row r="92" spans="1:8" x14ac:dyDescent="0.2">
      <c r="A92" s="1">
        <v>43</v>
      </c>
      <c r="B92" s="1">
        <f t="shared" si="0"/>
        <v>4.3</v>
      </c>
      <c r="C92" s="5">
        <f>C90+D91*$B$2</f>
        <v>-0.3991552148446964</v>
      </c>
      <c r="D92" s="5">
        <f>D91+0.5*E92*$B$2/$B$3</f>
        <v>0.91573654872792321</v>
      </c>
      <c r="E92" s="5">
        <f>-$B$1*C92</f>
        <v>0.3991552148446964</v>
      </c>
      <c r="F92" s="5">
        <f t="shared" si="35"/>
        <v>-0.40079917207997545</v>
      </c>
      <c r="G92" s="6">
        <f t="shared" ref="G92" si="47">ABS(F92-C92)</f>
        <v>1.6439572352790477E-3</v>
      </c>
      <c r="H92" s="6">
        <f t="shared" si="37"/>
        <v>0.49894915610692192</v>
      </c>
    </row>
    <row r="93" spans="1:8" x14ac:dyDescent="0.2">
      <c r="A93" s="1">
        <v>43.5</v>
      </c>
      <c r="B93" s="1">
        <f t="shared" si="0"/>
        <v>4.3500000000000005</v>
      </c>
      <c r="C93" s="5"/>
      <c r="D93" s="5">
        <f>D92+0.5*E92*$B$2/$B$3</f>
        <v>0.93569430947015797</v>
      </c>
      <c r="E93" s="7"/>
      <c r="F93" s="5">
        <f t="shared" si="35"/>
        <v>-0.35450906504813112</v>
      </c>
      <c r="G93" s="6"/>
      <c r="H93" s="6"/>
    </row>
    <row r="94" spans="1:8" x14ac:dyDescent="0.2">
      <c r="A94" s="1">
        <v>44</v>
      </c>
      <c r="B94" s="1">
        <f t="shared" si="0"/>
        <v>4.4000000000000004</v>
      </c>
      <c r="C94" s="5">
        <f>C92+D93*$B$2</f>
        <v>-0.3055857838976806</v>
      </c>
      <c r="D94" s="5">
        <f>D93+0.5*E94*$B$2/$B$3</f>
        <v>0.95097359866504205</v>
      </c>
      <c r="E94" s="5">
        <f>-$B$1*C94</f>
        <v>0.3055857838976806</v>
      </c>
      <c r="F94" s="5">
        <f t="shared" si="35"/>
        <v>-0.30733286997841935</v>
      </c>
      <c r="G94" s="6">
        <f t="shared" ref="G94" si="48">ABS(F94-C94)</f>
        <v>1.7470860807387578E-3</v>
      </c>
      <c r="H94" s="6">
        <f t="shared" si="37"/>
        <v>0.49886672833915019</v>
      </c>
    </row>
    <row r="95" spans="1:8" x14ac:dyDescent="0.2">
      <c r="A95" s="1">
        <v>44.5</v>
      </c>
      <c r="B95" s="1">
        <f t="shared" si="0"/>
        <v>4.45</v>
      </c>
      <c r="C95" s="5"/>
      <c r="D95" s="5">
        <f>D94+0.5*E94*$B$2/$B$3</f>
        <v>0.96625288785992614</v>
      </c>
      <c r="E95" s="7"/>
      <c r="F95" s="5">
        <f t="shared" si="35"/>
        <v>-0.25938850278962611</v>
      </c>
      <c r="G95" s="6"/>
      <c r="H95" s="6"/>
    </row>
    <row r="96" spans="1:8" x14ac:dyDescent="0.2">
      <c r="A96" s="1">
        <v>45</v>
      </c>
      <c r="B96" s="1">
        <f t="shared" si="0"/>
        <v>4.5</v>
      </c>
      <c r="C96" s="5">
        <f>C94+D95*$B$2</f>
        <v>-0.20896049511168796</v>
      </c>
      <c r="D96" s="5">
        <f>D95+0.5*E96*$B$2/$B$3</f>
        <v>0.97670091261551051</v>
      </c>
      <c r="E96" s="5">
        <f>-$B$1*C96</f>
        <v>0.20896049511168796</v>
      </c>
      <c r="F96" s="5">
        <f t="shared" si="35"/>
        <v>-0.2107957994307797</v>
      </c>
      <c r="G96" s="6">
        <f t="shared" ref="G96" si="49">ABS(F96-C96)</f>
        <v>1.8353043190917351E-3</v>
      </c>
      <c r="H96" s="6">
        <f t="shared" si="37"/>
        <v>0.49880458061064642</v>
      </c>
    </row>
    <row r="97" spans="1:8" x14ac:dyDescent="0.2">
      <c r="A97" s="1">
        <v>45.5</v>
      </c>
      <c r="B97" s="1">
        <f t="shared" si="0"/>
        <v>4.55</v>
      </c>
      <c r="C97" s="5"/>
      <c r="D97" s="5">
        <f>D96+0.5*E96*$B$2/$B$3</f>
        <v>0.98714893737109488</v>
      </c>
      <c r="E97" s="7"/>
      <c r="F97" s="5">
        <f t="shared" si="35"/>
        <v>-0.16167621635368651</v>
      </c>
      <c r="G97" s="6"/>
      <c r="H97" s="6"/>
    </row>
    <row r="98" spans="1:8" x14ac:dyDescent="0.2">
      <c r="A98" s="1">
        <v>46</v>
      </c>
      <c r="B98" s="1">
        <f t="shared" si="0"/>
        <v>4.6000000000000005</v>
      </c>
      <c r="C98" s="5">
        <f>C96+D97*$B$2</f>
        <v>-0.11024560137457846</v>
      </c>
      <c r="D98" s="5">
        <f>D97+0.5*E98*$B$2/$B$3</f>
        <v>0.99266121743982383</v>
      </c>
      <c r="E98" s="5">
        <f>-$B$1*C98</f>
        <v>0.11024560137457846</v>
      </c>
      <c r="F98" s="5">
        <f t="shared" si="35"/>
        <v>-0.11215252693505398</v>
      </c>
      <c r="G98" s="6">
        <f t="shared" ref="G98" si="50">ABS(F98-C98)</f>
        <v>1.906925560475517E-3</v>
      </c>
      <c r="H98" s="6">
        <f t="shared" si="37"/>
        <v>0.49876519261577784</v>
      </c>
    </row>
    <row r="99" spans="1:8" x14ac:dyDescent="0.2">
      <c r="A99" s="1">
        <v>46.5</v>
      </c>
      <c r="B99" s="1">
        <f t="shared" si="0"/>
        <v>4.6500000000000004</v>
      </c>
      <c r="C99" s="5"/>
      <c r="D99" s="5">
        <f>D98+0.5*E98*$B$2/$B$3</f>
        <v>0.99817349750855278</v>
      </c>
      <c r="E99" s="7"/>
      <c r="F99" s="5">
        <f t="shared" si="35"/>
        <v>-6.2348514606991659E-2</v>
      </c>
      <c r="G99" s="6"/>
      <c r="H99" s="6"/>
    </row>
    <row r="100" spans="1:8" x14ac:dyDescent="0.2">
      <c r="A100" s="1">
        <v>47</v>
      </c>
      <c r="B100" s="1">
        <f t="shared" si="0"/>
        <v>4.7</v>
      </c>
      <c r="C100" s="5">
        <f>C98+D99*$B$2</f>
        <v>-1.0428251623723184E-2</v>
      </c>
      <c r="D100" s="5">
        <f>D99+0.5*E100*$B$2/$B$3</f>
        <v>0.99869491008973899</v>
      </c>
      <c r="E100" s="5">
        <f>-$B$1*C100</f>
        <v>1.0428251623723184E-2</v>
      </c>
      <c r="F100" s="5">
        <f t="shared" si="35"/>
        <v>-1.238866346289056E-2</v>
      </c>
      <c r="G100" s="6">
        <f t="shared" ref="G100" si="51">ABS(F100-C100)</f>
        <v>1.9604118391673767E-3</v>
      </c>
      <c r="H100" s="6">
        <f t="shared" si="37"/>
        <v>0.49875013593553974</v>
      </c>
    </row>
    <row r="101" spans="1:8" x14ac:dyDescent="0.2">
      <c r="A101" s="1">
        <v>47.5</v>
      </c>
      <c r="B101" s="1">
        <f t="shared" si="0"/>
        <v>4.75</v>
      </c>
      <c r="C101" s="5"/>
      <c r="D101" s="5">
        <f>D100+0.5*E100*$B$2/$B$3</f>
        <v>0.99921632267092519</v>
      </c>
      <c r="E101" s="7"/>
      <c r="F101" s="5">
        <f t="shared" si="35"/>
        <v>3.7602152887976553E-2</v>
      </c>
      <c r="G101" s="6"/>
      <c r="H101" s="6"/>
    </row>
    <row r="102" spans="1:8" x14ac:dyDescent="0.2">
      <c r="A102" s="1">
        <v>48</v>
      </c>
      <c r="B102" s="1">
        <f t="shared" si="0"/>
        <v>4.8000000000000007</v>
      </c>
      <c r="C102" s="5">
        <f>C100+D101*$B$2</f>
        <v>8.9493380643369341E-2</v>
      </c>
      <c r="D102" s="5">
        <f>D101+0.5*E102*$B$2/$B$3</f>
        <v>0.99474165363875677</v>
      </c>
      <c r="E102" s="5">
        <f>-$B$1*C102</f>
        <v>-8.9493380643369341E-2</v>
      </c>
      <c r="F102" s="5">
        <f t="shared" si="35"/>
        <v>8.7498983439447273E-2</v>
      </c>
      <c r="G102" s="6">
        <f t="shared" ref="G102" si="52">ABS(F102-C102)</f>
        <v>1.9943972039220687E-3</v>
      </c>
      <c r="H102" s="6">
        <f t="shared" si="37"/>
        <v>0.49876001133147368</v>
      </c>
    </row>
    <row r="103" spans="1:8" x14ac:dyDescent="0.2">
      <c r="A103" s="1">
        <v>48.5</v>
      </c>
      <c r="B103" s="1">
        <f t="shared" si="0"/>
        <v>4.8500000000000005</v>
      </c>
      <c r="C103" s="5"/>
      <c r="D103" s="5">
        <f>D102+0.5*E102*$B$2/$B$3</f>
        <v>0.99026698460658835</v>
      </c>
      <c r="E103" s="7"/>
      <c r="F103" s="5">
        <f t="shared" si="35"/>
        <v>0.13717711210090816</v>
      </c>
      <c r="G103" s="6"/>
      <c r="H103" s="6"/>
    </row>
    <row r="104" spans="1:8" x14ac:dyDescent="0.2">
      <c r="A104" s="1">
        <v>49</v>
      </c>
      <c r="B104" s="1">
        <f t="shared" si="0"/>
        <v>4.9000000000000004</v>
      </c>
      <c r="C104" s="5">
        <f>C102+D103*$B$2</f>
        <v>0.18852007910402818</v>
      </c>
      <c r="D104" s="5">
        <f>D103+0.5*E104*$B$2/$B$3</f>
        <v>0.98084098065138692</v>
      </c>
      <c r="E104" s="5">
        <f>-$B$1*C104</f>
        <v>-0.18852007910402818</v>
      </c>
      <c r="F104" s="5">
        <f t="shared" si="35"/>
        <v>0.18651236942257576</v>
      </c>
      <c r="G104" s="6">
        <f t="shared" ref="G104" si="53">ABS(F104-C104)</f>
        <v>2.0077096814524187E-3</v>
      </c>
      <c r="H104" s="6">
        <f t="shared" si="37"/>
        <v>0.49879442477528169</v>
      </c>
    </row>
    <row r="105" spans="1:8" x14ac:dyDescent="0.2">
      <c r="A105" s="1">
        <v>49.5</v>
      </c>
      <c r="B105" s="1">
        <f t="shared" si="0"/>
        <v>4.95</v>
      </c>
      <c r="C105" s="5"/>
      <c r="D105" s="5">
        <f>D104+0.5*E104*$B$2/$B$3</f>
        <v>0.97141497669618548</v>
      </c>
      <c r="E105" s="7"/>
      <c r="F105" s="5">
        <f t="shared" si="35"/>
        <v>0.23538144295445118</v>
      </c>
      <c r="G105" s="6"/>
      <c r="H105" s="6"/>
    </row>
    <row r="106" spans="1:8" x14ac:dyDescent="0.2">
      <c r="A106" s="1">
        <v>50</v>
      </c>
      <c r="B106" s="1">
        <f t="shared" si="0"/>
        <v>5</v>
      </c>
      <c r="C106" s="5">
        <f>C104+D105*$B$2</f>
        <v>0.28566157677364673</v>
      </c>
      <c r="D106" s="5">
        <f>D105+0.5*E106*$B$2/$B$3</f>
        <v>0.95713189785750319</v>
      </c>
      <c r="E106" s="5">
        <f>-$B$1*C106</f>
        <v>-0.28566157677364673</v>
      </c>
      <c r="F106" s="5">
        <f t="shared" si="35"/>
        <v>0.28366218546322625</v>
      </c>
      <c r="G106" s="6">
        <f t="shared" ref="G106" si="54">ABS(F106-C106)</f>
        <v>1.9993913104204841E-3</v>
      </c>
      <c r="H106" s="6">
        <f t="shared" si="37"/>
        <v>0.498852003170556</v>
      </c>
    </row>
    <row r="107" spans="1:8" x14ac:dyDescent="0.2">
      <c r="A107" s="1">
        <v>50.5</v>
      </c>
      <c r="B107" s="1">
        <f t="shared" si="0"/>
        <v>5.0500000000000007</v>
      </c>
      <c r="C107" s="5"/>
      <c r="D107" s="5">
        <f>D106+0.5*E106*$B$2/$B$3</f>
        <v>0.94284881901882089</v>
      </c>
      <c r="E107" s="7"/>
      <c r="F107" s="5">
        <f t="shared" si="35"/>
        <v>0.33123392023675452</v>
      </c>
      <c r="G107" s="6"/>
      <c r="H107" s="6"/>
    </row>
    <row r="108" spans="1:8" x14ac:dyDescent="0.2">
      <c r="A108" s="1">
        <v>51</v>
      </c>
      <c r="B108" s="1">
        <f t="shared" si="0"/>
        <v>5.1000000000000005</v>
      </c>
      <c r="C108" s="5">
        <f>C106+D107*$B$2</f>
        <v>0.37994645867552884</v>
      </c>
      <c r="D108" s="5">
        <f>D107+0.5*E108*$B$2/$B$3</f>
        <v>0.92385149608504447</v>
      </c>
      <c r="E108" s="5">
        <f>-$B$1*C108</f>
        <v>-0.37994645867552884</v>
      </c>
      <c r="F108" s="5">
        <f t="shared" si="35"/>
        <v>0.37797774271298107</v>
      </c>
      <c r="G108" s="6">
        <f t="shared" ref="G108" si="55">ABS(F108-C108)</f>
        <v>1.9687159625477735E-3</v>
      </c>
      <c r="H108" s="6">
        <f t="shared" si="37"/>
        <v>0.49893044913932516</v>
      </c>
    </row>
    <row r="109" spans="1:8" x14ac:dyDescent="0.2">
      <c r="A109" s="1">
        <v>51.5</v>
      </c>
      <c r="B109" s="1">
        <f t="shared" si="0"/>
        <v>5.15</v>
      </c>
      <c r="C109" s="5"/>
      <c r="D109" s="5">
        <f>D108+0.5*E108*$B$2/$B$3</f>
        <v>0.90485417315126804</v>
      </c>
      <c r="E109" s="7"/>
      <c r="F109" s="5">
        <f t="shared" si="35"/>
        <v>0.42377681767942821</v>
      </c>
      <c r="G109" s="6"/>
      <c r="H109" s="6"/>
    </row>
    <row r="110" spans="1:8" x14ac:dyDescent="0.2">
      <c r="A110" s="1">
        <v>52</v>
      </c>
      <c r="B110" s="1">
        <f t="shared" si="0"/>
        <v>5.2</v>
      </c>
      <c r="C110" s="5">
        <f>C108+D109*$B$2</f>
        <v>0.47043187599065567</v>
      </c>
      <c r="D110" s="5">
        <f>D109+0.5*E110*$B$2/$B$3</f>
        <v>0.88133257935173526</v>
      </c>
      <c r="E110" s="5">
        <f>-$B$1*C110</f>
        <v>-0.47043187599065567</v>
      </c>
      <c r="F110" s="5">
        <f t="shared" si="35"/>
        <v>0.46851667130037711</v>
      </c>
      <c r="G110" s="6">
        <f t="shared" ref="G110" si="56">ABS(F110-C110)</f>
        <v>1.9152046902785602E-3</v>
      </c>
      <c r="H110" s="6">
        <f t="shared" si="37"/>
        <v>0.49902663268743519</v>
      </c>
    </row>
    <row r="111" spans="1:8" x14ac:dyDescent="0.2">
      <c r="A111" s="1">
        <v>52.5</v>
      </c>
      <c r="B111" s="1">
        <f t="shared" si="0"/>
        <v>5.25</v>
      </c>
      <c r="C111" s="5"/>
      <c r="D111" s="5">
        <f>D110+0.5*E110*$B$2/$B$3</f>
        <v>0.85781098555220248</v>
      </c>
      <c r="E111" s="7"/>
      <c r="F111" s="5">
        <f t="shared" si="35"/>
        <v>0.51208547724184073</v>
      </c>
      <c r="G111" s="6"/>
      <c r="H111" s="6"/>
    </row>
    <row r="112" spans="1:8" x14ac:dyDescent="0.2">
      <c r="A112" s="1">
        <v>53</v>
      </c>
      <c r="B112" s="1">
        <f t="shared" si="0"/>
        <v>5.3000000000000007</v>
      </c>
      <c r="C112" s="5">
        <f>C110+D111*$B$2</f>
        <v>0.55621297454587593</v>
      </c>
      <c r="D112" s="5">
        <f>D111+0.5*E112*$B$2/$B$3</f>
        <v>0.8300003368249087</v>
      </c>
      <c r="E112" s="5">
        <f>-$B$1*C112</f>
        <v>-0.55621297454587593</v>
      </c>
      <c r="F112" s="5">
        <f t="shared" si="35"/>
        <v>0.55437433617916154</v>
      </c>
      <c r="G112" s="6">
        <f t="shared" ref="G112" si="57">ABS(F112-C112)</f>
        <v>1.8386383667143846E-3</v>
      </c>
      <c r="H112" s="6">
        <f t="shared" si="37"/>
        <v>0.4991367160913166</v>
      </c>
    </row>
    <row r="113" spans="1:8" x14ac:dyDescent="0.2">
      <c r="A113" s="1">
        <v>53.5</v>
      </c>
      <c r="B113" s="1">
        <f t="shared" si="0"/>
        <v>5.3500000000000005</v>
      </c>
      <c r="C113" s="5"/>
      <c r="D113" s="5">
        <f>D112+0.5*E112*$B$2/$B$3</f>
        <v>0.80218968809761493</v>
      </c>
      <c r="E113" s="7"/>
      <c r="F113" s="5">
        <f t="shared" si="35"/>
        <v>0.59527754798860677</v>
      </c>
      <c r="G113" s="6"/>
      <c r="H113" s="6"/>
    </row>
    <row r="114" spans="1:8" x14ac:dyDescent="0.2">
      <c r="A114" s="1">
        <v>54</v>
      </c>
      <c r="B114" s="1">
        <f t="shared" si="0"/>
        <v>5.4</v>
      </c>
      <c r="C114" s="5">
        <f>C112+D113*$B$2</f>
        <v>0.63643194335563746</v>
      </c>
      <c r="D114" s="5">
        <f>D113+0.5*E114*$B$2/$B$3</f>
        <v>0.77036809092983305</v>
      </c>
      <c r="E114" s="5">
        <f>-$B$1*C114</f>
        <v>-0.63643194335563746</v>
      </c>
      <c r="F114" s="5">
        <f t="shared" si="35"/>
        <v>0.63469287594263468</v>
      </c>
      <c r="G114" s="6">
        <f t="shared" ref="G114" si="58">ABS(F114-C114)</f>
        <v>1.7390674130027817E-3</v>
      </c>
      <c r="H114" s="6">
        <f t="shared" si="37"/>
        <v>0.49925630702315443</v>
      </c>
    </row>
    <row r="115" spans="1:8" x14ac:dyDescent="0.2">
      <c r="A115" s="1">
        <v>54.5</v>
      </c>
      <c r="B115" s="1">
        <f t="shared" si="0"/>
        <v>5.45</v>
      </c>
      <c r="C115" s="5"/>
      <c r="D115" s="5">
        <f>D114+0.5*E114*$B$2/$B$3</f>
        <v>0.73854649376205117</v>
      </c>
      <c r="E115" s="7"/>
      <c r="F115" s="5">
        <f t="shared" si="35"/>
        <v>0.67252180224846592</v>
      </c>
      <c r="G115" s="6"/>
      <c r="H115" s="6"/>
    </row>
    <row r="116" spans="1:8" x14ac:dyDescent="0.2">
      <c r="A116" s="1">
        <v>55</v>
      </c>
      <c r="B116" s="1">
        <f t="shared" si="0"/>
        <v>5.5</v>
      </c>
      <c r="C116" s="5">
        <f>C114+D115*$B$2</f>
        <v>0.71028659273184258</v>
      </c>
      <c r="D116" s="5">
        <f>D115+0.5*E116*$B$2/$B$3</f>
        <v>0.70303216412545899</v>
      </c>
      <c r="E116" s="5">
        <f>-$B$1*C116</f>
        <v>-0.71028659273184258</v>
      </c>
      <c r="F116" s="5">
        <f t="shared" si="35"/>
        <v>0.70866977429125999</v>
      </c>
      <c r="G116" s="6">
        <f t="shared" ref="G116" si="59">ABS(F116-C116)</f>
        <v>1.6168184405825903E-3</v>
      </c>
      <c r="H116" s="6">
        <f t="shared" si="37"/>
        <v>0.49938063380476838</v>
      </c>
    </row>
    <row r="117" spans="1:8" x14ac:dyDescent="0.2">
      <c r="A117" s="1">
        <v>55.5</v>
      </c>
      <c r="B117" s="1">
        <f t="shared" si="0"/>
        <v>5.5500000000000007</v>
      </c>
      <c r="C117" s="5"/>
      <c r="D117" s="5">
        <f>D116+0.5*E116*$B$2/$B$3</f>
        <v>0.66751783448886681</v>
      </c>
      <c r="E117" s="7"/>
      <c r="F117" s="5">
        <f t="shared" si="35"/>
        <v>0.74304644096641048</v>
      </c>
      <c r="G117" s="6"/>
      <c r="H117" s="6"/>
    </row>
    <row r="118" spans="1:8" x14ac:dyDescent="0.2">
      <c r="A118" s="1">
        <v>56</v>
      </c>
      <c r="B118" s="1">
        <f t="shared" si="0"/>
        <v>5.6000000000000005</v>
      </c>
      <c r="C118" s="5">
        <f>C116+D117*$B$2</f>
        <v>0.77703837618072924</v>
      </c>
      <c r="D118" s="5">
        <f>D117+0.5*E118*$B$2/$B$3</f>
        <v>0.62866591567983032</v>
      </c>
      <c r="E118" s="5">
        <f>-$B$1*C118</f>
        <v>-0.77703837618072924</v>
      </c>
      <c r="F118" s="5">
        <f t="shared" si="35"/>
        <v>0.77556587851025016</v>
      </c>
      <c r="G118" s="6">
        <f t="shared" ref="G118" si="60">ABS(F118-C118)</f>
        <v>1.4724976704790782E-3</v>
      </c>
      <c r="H118" s="6">
        <f t="shared" si="37"/>
        <v>0.49950473579757204</v>
      </c>
    </row>
    <row r="119" spans="1:8" x14ac:dyDescent="0.2">
      <c r="A119" s="1">
        <v>56.5</v>
      </c>
      <c r="B119" s="1">
        <f t="shared" si="0"/>
        <v>5.65</v>
      </c>
      <c r="C119" s="5"/>
      <c r="D119" s="5">
        <f>D118+0.5*E118*$B$2/$B$3</f>
        <v>0.58981399687079383</v>
      </c>
      <c r="E119" s="7"/>
      <c r="F119" s="5">
        <f t="shared" si="35"/>
        <v>0.80614680526471572</v>
      </c>
      <c r="G119" s="6"/>
      <c r="H119" s="6"/>
    </row>
    <row r="120" spans="1:8" x14ac:dyDescent="0.2">
      <c r="A120" s="1">
        <v>57</v>
      </c>
      <c r="B120" s="1">
        <f t="shared" si="0"/>
        <v>5.7</v>
      </c>
      <c r="C120" s="5">
        <f>C118+D119*$B$2</f>
        <v>0.83601977586780862</v>
      </c>
      <c r="D120" s="5">
        <f>D119+0.5*E120*$B$2/$B$3</f>
        <v>0.54801300807740339</v>
      </c>
      <c r="E120" s="5">
        <f>-$B$1*C120</f>
        <v>-0.83601977586780862</v>
      </c>
      <c r="F120" s="5">
        <f t="shared" si="35"/>
        <v>0.83471278483915978</v>
      </c>
      <c r="G120" s="6">
        <f t="shared" ref="G120" si="61">ABS(F120-C120)</f>
        <v>1.3069910286488406E-3</v>
      </c>
      <c r="H120" s="6">
        <f t="shared" si="37"/>
        <v>0.49962366133205255</v>
      </c>
    </row>
    <row r="121" spans="1:8" x14ac:dyDescent="0.2">
      <c r="A121" s="1">
        <v>57.5</v>
      </c>
      <c r="B121" s="1">
        <f t="shared" si="0"/>
        <v>5.75</v>
      </c>
      <c r="C121" s="5"/>
      <c r="D121" s="5">
        <f>D120+0.5*E120*$B$2/$B$3</f>
        <v>0.50621201928401294</v>
      </c>
      <c r="E121" s="7"/>
      <c r="F121" s="5">
        <f t="shared" si="35"/>
        <v>0.86119241716152084</v>
      </c>
      <c r="G121" s="6"/>
      <c r="H121" s="6"/>
    </row>
    <row r="122" spans="1:8" x14ac:dyDescent="0.2">
      <c r="A122" s="1">
        <v>58</v>
      </c>
      <c r="B122" s="1">
        <f t="shared" si="0"/>
        <v>5.8000000000000007</v>
      </c>
      <c r="C122" s="5">
        <f>C120+D121*$B$2</f>
        <v>0.88664097779620987</v>
      </c>
      <c r="D122" s="5">
        <f>D121+0.5*E122*$B$2/$B$3</f>
        <v>0.46187997039420242</v>
      </c>
      <c r="E122" s="5">
        <f>-$B$1*C122</f>
        <v>-0.88664097779620987</v>
      </c>
      <c r="F122" s="5">
        <f t="shared" si="35"/>
        <v>0.88551951694131936</v>
      </c>
      <c r="G122" s="6">
        <f t="shared" ref="G122" si="62">ABS(F122-C122)</f>
        <v>1.1214608548905103E-3</v>
      </c>
      <c r="H122" s="6">
        <f t="shared" si="37"/>
        <v>0.49973266527938426</v>
      </c>
    </row>
    <row r="123" spans="1:8" x14ac:dyDescent="0.2">
      <c r="A123" s="1">
        <v>58.5</v>
      </c>
      <c r="B123" s="1">
        <f t="shared" si="0"/>
        <v>5.8500000000000005</v>
      </c>
      <c r="C123" s="5"/>
      <c r="D123" s="5">
        <f>D122+0.5*E122*$B$2/$B$3</f>
        <v>0.41754792150439191</v>
      </c>
      <c r="E123" s="7"/>
      <c r="F123" s="5">
        <f t="shared" si="35"/>
        <v>0.90763327909841351</v>
      </c>
      <c r="G123" s="6"/>
      <c r="H123" s="6"/>
    </row>
    <row r="124" spans="1:8" x14ac:dyDescent="0.2">
      <c r="A124" s="1">
        <v>59</v>
      </c>
      <c r="B124" s="1">
        <f t="shared" si="0"/>
        <v>5.9</v>
      </c>
      <c r="C124" s="5">
        <f>C122+D123*$B$2</f>
        <v>0.92839576994664907</v>
      </c>
      <c r="D124" s="5">
        <f>D123+0.5*E124*$B$2/$B$3</f>
        <v>0.37112813300705944</v>
      </c>
      <c r="E124" s="5">
        <f>-$B$1*C124</f>
        <v>-0.92839576994664907</v>
      </c>
      <c r="F124" s="5">
        <f t="shared" si="35"/>
        <v>0.92747843074403591</v>
      </c>
      <c r="G124" s="6">
        <f t="shared" ref="G124" si="63">ABS(F124-C124)</f>
        <v>9.1733920261316548E-4</v>
      </c>
      <c r="H124" s="6">
        <f t="shared" si="37"/>
        <v>0.49982739838206847</v>
      </c>
    </row>
    <row r="125" spans="1:8" x14ac:dyDescent="0.2">
      <c r="A125" s="1">
        <v>59.5</v>
      </c>
      <c r="B125" s="1">
        <f t="shared" si="0"/>
        <v>5.95</v>
      </c>
      <c r="C125" s="5"/>
      <c r="D125" s="5">
        <f>D124+0.5*E124*$B$2/$B$3</f>
        <v>0.32470834450972696</v>
      </c>
      <c r="E125" s="7"/>
      <c r="F125" s="5">
        <f t="shared" si="35"/>
        <v>0.94500536933422752</v>
      </c>
      <c r="G125" s="6"/>
      <c r="H125" s="6"/>
    </row>
    <row r="126" spans="1:8" x14ac:dyDescent="0.2">
      <c r="A126" s="1">
        <v>60</v>
      </c>
      <c r="B126" s="1">
        <f t="shared" si="0"/>
        <v>6</v>
      </c>
      <c r="C126" s="5">
        <f>C124+D125*$B$2</f>
        <v>0.96086660439762173</v>
      </c>
      <c r="D126" s="5">
        <f>D125+0.5*E126*$B$2/$B$3</f>
        <v>0.27666501428984586</v>
      </c>
      <c r="E126" s="5">
        <f>-$B$1*C126</f>
        <v>-0.96086660439762173</v>
      </c>
      <c r="F126" s="5">
        <f t="shared" si="35"/>
        <v>0.96017028665036597</v>
      </c>
      <c r="G126" s="6">
        <f t="shared" ref="G126" si="64">ABS(F126-C126)</f>
        <v>6.9631774725575912E-4</v>
      </c>
      <c r="H126" s="6">
        <f t="shared" si="37"/>
        <v>0.4999040807893082</v>
      </c>
    </row>
    <row r="127" spans="1:8" x14ac:dyDescent="0.2">
      <c r="A127" s="1">
        <v>60.5</v>
      </c>
      <c r="B127" s="1">
        <f t="shared" si="0"/>
        <v>6.0500000000000007</v>
      </c>
      <c r="C127" s="5"/>
      <c r="D127" s="5">
        <f>D126+0.5*E126*$B$2/$B$3</f>
        <v>0.22862168406996478</v>
      </c>
      <c r="E127" s="7"/>
      <c r="F127" s="5">
        <f t="shared" si="35"/>
        <v>0.97293527829689763</v>
      </c>
      <c r="G127" s="6"/>
      <c r="H127" s="6"/>
    </row>
    <row r="128" spans="1:8" x14ac:dyDescent="0.2">
      <c r="A128" s="1">
        <v>61</v>
      </c>
      <c r="B128" s="1">
        <f t="shared" si="0"/>
        <v>6.1000000000000005</v>
      </c>
      <c r="C128" s="5">
        <f>C126+D127*$B$2</f>
        <v>0.98372877280461823</v>
      </c>
      <c r="D128" s="5">
        <f>D127+0.5*E128*$B$2/$B$3</f>
        <v>0.17943524542973385</v>
      </c>
      <c r="E128" s="5">
        <f>-$B$1*C128</f>
        <v>-0.98372877280461823</v>
      </c>
      <c r="F128" s="5">
        <f t="shared" si="35"/>
        <v>0.98326843844258471</v>
      </c>
      <c r="G128" s="6">
        <f t="shared" ref="G128" si="65">ABS(F128-C128)</f>
        <v>4.6033436203352096E-4</v>
      </c>
      <c r="H128" s="6">
        <f t="shared" si="37"/>
        <v>0.49995965287305449</v>
      </c>
    </row>
    <row r="129" spans="1:8" x14ac:dyDescent="0.2">
      <c r="A129" s="1">
        <v>61.5</v>
      </c>
      <c r="B129" s="1">
        <f t="shared" si="0"/>
        <v>6.15</v>
      </c>
      <c r="C129" s="5"/>
      <c r="D129" s="5">
        <f>D128+0.5*E128*$B$2/$B$3</f>
        <v>0.13024880678950293</v>
      </c>
      <c r="E129" s="7"/>
      <c r="F129" s="5">
        <f t="shared" si="35"/>
        <v>0.99114393956846902</v>
      </c>
      <c r="G129" s="6"/>
      <c r="H129" s="6"/>
    </row>
    <row r="130" spans="1:8" x14ac:dyDescent="0.2">
      <c r="A130" s="1">
        <v>62</v>
      </c>
      <c r="B130" s="1">
        <f t="shared" si="0"/>
        <v>6.2</v>
      </c>
      <c r="C130" s="5">
        <f>C128+D129*$B$2</f>
        <v>0.99675365348356848</v>
      </c>
      <c r="D130" s="5">
        <f>D129+0.5*E130*$B$2/$B$3</f>
        <v>8.04111241153245E-2</v>
      </c>
      <c r="E130" s="5">
        <f>-$B$1*C130</f>
        <v>-0.99675365348356848</v>
      </c>
      <c r="F130" s="5">
        <f t="shared" si="35"/>
        <v>0.9965420970232175</v>
      </c>
      <c r="G130" s="6">
        <f t="shared" ref="G130" si="66">ABS(F130-C130)</f>
        <v>2.1155646035098119E-4</v>
      </c>
      <c r="H130" s="6">
        <f t="shared" si="37"/>
        <v>0.49999189730716592</v>
      </c>
    </row>
    <row r="131" spans="1:8" x14ac:dyDescent="0.2">
      <c r="A131" s="1">
        <v>62.5</v>
      </c>
      <c r="B131" s="1">
        <f t="shared" si="0"/>
        <v>6.25</v>
      </c>
      <c r="C131" s="5"/>
      <c r="D131" s="5">
        <f>D130+0.5*E130*$B$2/$B$3</f>
        <v>3.0573441441146071E-2</v>
      </c>
      <c r="E131" s="7"/>
      <c r="F131" s="5">
        <f t="shared" si="35"/>
        <v>0.9994494182244994</v>
      </c>
      <c r="G131" s="6"/>
      <c r="H131" s="6"/>
    </row>
    <row r="132" spans="1:8" x14ac:dyDescent="0.2">
      <c r="A132" s="1">
        <v>63</v>
      </c>
      <c r="B132" s="1">
        <f t="shared" si="0"/>
        <v>6.3000000000000007</v>
      </c>
      <c r="C132" s="5">
        <f>C130+D131*$B$2</f>
        <v>0.99981099762768311</v>
      </c>
      <c r="D132" s="5">
        <f>D131+0.5*E132*$B$2/$B$3</f>
        <v>-1.9417108440238084E-2</v>
      </c>
      <c r="E132" s="5">
        <f>-$B$1*C132</f>
        <v>-0.99981099762768311</v>
      </c>
      <c r="F132" s="5">
        <f t="shared" si="35"/>
        <v>0.9998586363834151</v>
      </c>
      <c r="G132" s="6">
        <f t="shared" ref="G132" si="67">ABS(F132-C132)</f>
        <v>4.7638755731993498E-5</v>
      </c>
      <c r="H132" s="6">
        <f t="shared" si="37"/>
        <v>0.49999952753872146</v>
      </c>
    </row>
    <row r="133" spans="1:8" x14ac:dyDescent="0.2">
      <c r="A133" s="1">
        <v>63.5</v>
      </c>
      <c r="B133" s="1">
        <f t="shared" si="0"/>
        <v>6.3500000000000005</v>
      </c>
      <c r="C133" s="5"/>
      <c r="D133" s="5">
        <f>D132+0.5*E132*$B$2/$B$3</f>
        <v>-6.940765832162224E-2</v>
      </c>
      <c r="E133" s="7"/>
      <c r="F133" s="5">
        <f t="shared" si="35"/>
        <v>0.99776872866768407</v>
      </c>
      <c r="G133" s="6"/>
      <c r="H133" s="6"/>
    </row>
    <row r="134" spans="1:8" x14ac:dyDescent="0.2">
      <c r="A134" s="1">
        <v>64</v>
      </c>
      <c r="B134" s="1">
        <f t="shared" si="0"/>
        <v>6.4</v>
      </c>
      <c r="C134" s="5">
        <f>C132+D133*$B$2</f>
        <v>0.99287023179552092</v>
      </c>
      <c r="D134" s="5">
        <f>D133+0.5*E134*$B$2/$B$3</f>
        <v>-0.11905116991139829</v>
      </c>
      <c r="E134" s="5">
        <f>-$B$1*C134</f>
        <v>-0.99287023179552092</v>
      </c>
      <c r="F134" s="5">
        <f t="shared" si="35"/>
        <v>0.99318491875819259</v>
      </c>
      <c r="G134" s="6">
        <f t="shared" ref="G134" si="68">ABS(F134-C134)</f>
        <v>3.1468696267167307E-4</v>
      </c>
      <c r="H134" s="6">
        <f t="shared" si="37"/>
        <v>0.49998223912148204</v>
      </c>
    </row>
    <row r="135" spans="1:8" x14ac:dyDescent="0.2">
      <c r="A135" s="1">
        <v>64.5</v>
      </c>
      <c r="B135" s="1">
        <f t="shared" si="0"/>
        <v>6.45</v>
      </c>
      <c r="C135" s="5"/>
      <c r="D135" s="5">
        <f>D134+0.5*E134*$B$2/$B$3</f>
        <v>-0.16869468150117434</v>
      </c>
      <c r="E135" s="7"/>
      <c r="F135" s="5">
        <f t="shared" ref="F135:F198" si="69">$H$2*COS($H$3*B135+$H$1)</f>
        <v>0.98611866379251256</v>
      </c>
      <c r="G135" s="6"/>
      <c r="H135" s="6"/>
    </row>
    <row r="136" spans="1:8" x14ac:dyDescent="0.2">
      <c r="A136" s="1">
        <v>65</v>
      </c>
      <c r="B136" s="1">
        <f t="shared" si="0"/>
        <v>6.5</v>
      </c>
      <c r="C136" s="5">
        <f>C134+D135*$B$2</f>
        <v>0.97600076364540345</v>
      </c>
      <c r="D136" s="5">
        <f>D135+0.5*E136*$B$2/$B$3</f>
        <v>-0.21749471968344453</v>
      </c>
      <c r="E136" s="5">
        <f>-$B$1*C136</f>
        <v>-0.97600076364540345</v>
      </c>
      <c r="F136" s="5">
        <f t="shared" si="69"/>
        <v>0.97658762572802349</v>
      </c>
      <c r="G136" s="6">
        <f t="shared" ref="G136" si="70">ABS(F136-C136)</f>
        <v>5.8686208262004325E-4</v>
      </c>
      <c r="H136" s="6">
        <f t="shared" ref="H136:H198" si="71">0.5*$B$3*(D136^2) + 0.5*$B$1*C136^2</f>
        <v>0.49994072186329541</v>
      </c>
    </row>
    <row r="137" spans="1:8" x14ac:dyDescent="0.2">
      <c r="A137" s="1">
        <v>65.5</v>
      </c>
      <c r="B137" s="1">
        <f t="shared" si="0"/>
        <v>6.5500000000000007</v>
      </c>
      <c r="C137" s="5"/>
      <c r="D137" s="5">
        <f>D136+0.5*E136*$B$2/$B$3</f>
        <v>-0.26629475786571472</v>
      </c>
      <c r="E137" s="7"/>
      <c r="F137" s="5">
        <f t="shared" si="69"/>
        <v>0.96461562719621785</v>
      </c>
      <c r="G137" s="6"/>
      <c r="H137" s="6"/>
    </row>
    <row r="138" spans="1:8" x14ac:dyDescent="0.2">
      <c r="A138" s="1">
        <v>66</v>
      </c>
      <c r="B138" s="1">
        <f t="shared" si="0"/>
        <v>6.6000000000000005</v>
      </c>
      <c r="C138" s="5">
        <f>C136+D137*$B$2</f>
        <v>0.94937128785883196</v>
      </c>
      <c r="D138" s="5">
        <f>D137+0.5*E138*$B$2/$B$3</f>
        <v>-0.31376332225865633</v>
      </c>
      <c r="E138" s="5">
        <f>-$B$1*C138</f>
        <v>-0.94937128785883196</v>
      </c>
      <c r="F138" s="5">
        <f t="shared" si="69"/>
        <v>0.95023259195852927</v>
      </c>
      <c r="G138" s="6">
        <f t="shared" ref="G138" si="72">ABS(F138-C138)</f>
        <v>8.6130409969731314E-4</v>
      </c>
      <c r="H138" s="6">
        <f t="shared" si="71"/>
        <v>0.4998766323027633</v>
      </c>
    </row>
    <row r="139" spans="1:8" x14ac:dyDescent="0.2">
      <c r="A139" s="1">
        <v>66.5</v>
      </c>
      <c r="B139" s="1">
        <f t="shared" si="0"/>
        <v>6.65</v>
      </c>
      <c r="C139" s="5"/>
      <c r="D139" s="5">
        <f>D138+0.5*E138*$B$2/$B$3</f>
        <v>-0.36123188665159794</v>
      </c>
      <c r="E139" s="7"/>
      <c r="F139" s="5">
        <f t="shared" si="69"/>
        <v>0.93347447011251183</v>
      </c>
      <c r="G139" s="6"/>
      <c r="H139" s="6"/>
    </row>
    <row r="140" spans="1:8" x14ac:dyDescent="0.2">
      <c r="A140" s="1">
        <v>67</v>
      </c>
      <c r="B140" s="1">
        <f t="shared" si="0"/>
        <v>6.7</v>
      </c>
      <c r="C140" s="5">
        <f>C138+D139*$B$2</f>
        <v>0.91324809919367211</v>
      </c>
      <c r="D140" s="5">
        <f>D139+0.5*E140*$B$2/$B$3</f>
        <v>-0.40689429161128154</v>
      </c>
      <c r="E140" s="5">
        <f>-$B$1*C140</f>
        <v>-0.91324809919367211</v>
      </c>
      <c r="F140" s="5">
        <f t="shared" si="69"/>
        <v>0.91438314823531941</v>
      </c>
      <c r="G140" s="6">
        <f t="shared" ref="G140" si="73">ABS(F140-C140)</f>
        <v>1.1350490416472958E-3</v>
      </c>
      <c r="H140" s="6">
        <f t="shared" si="71"/>
        <v>0.49979252761335091</v>
      </c>
    </row>
    <row r="141" spans="1:8" x14ac:dyDescent="0.2">
      <c r="A141" s="1">
        <v>67.5</v>
      </c>
      <c r="B141" s="1">
        <f t="shared" si="0"/>
        <v>6.75</v>
      </c>
      <c r="C141" s="5"/>
      <c r="D141" s="5">
        <f>D140+0.5*E140*$B$2/$B$3</f>
        <v>-0.45255669657096514</v>
      </c>
      <c r="E141" s="7"/>
      <c r="F141" s="5">
        <f t="shared" si="69"/>
        <v>0.89300634468907669</v>
      </c>
      <c r="G141" s="6"/>
      <c r="H141" s="6"/>
    </row>
    <row r="142" spans="1:8" x14ac:dyDescent="0.2">
      <c r="A142" s="1">
        <v>68</v>
      </c>
      <c r="B142" s="1">
        <f t="shared" si="0"/>
        <v>6.8000000000000007</v>
      </c>
      <c r="C142" s="5">
        <f>C140+D141*$B$2</f>
        <v>0.86799242953657563</v>
      </c>
      <c r="D142" s="5">
        <f>D141+0.5*E142*$B$2/$B$3</f>
        <v>-0.49595631804779394</v>
      </c>
      <c r="E142" s="5">
        <f>-$B$1*C142</f>
        <v>-0.86799242953657563</v>
      </c>
      <c r="F142" s="5">
        <f t="shared" si="69"/>
        <v>0.86939749034982483</v>
      </c>
      <c r="G142" s="6">
        <f t="shared" ref="G142" si="74">ABS(F142-C142)</f>
        <v>1.4050608132492037E-3</v>
      </c>
      <c r="H142" s="6">
        <f t="shared" si="71"/>
        <v>0.49969176357216588</v>
      </c>
    </row>
    <row r="143" spans="1:8" x14ac:dyDescent="0.2">
      <c r="A143" s="1">
        <v>68.5</v>
      </c>
      <c r="B143" s="1">
        <f t="shared" si="0"/>
        <v>6.8500000000000005</v>
      </c>
      <c r="C143" s="5"/>
      <c r="D143" s="5">
        <f>D142+0.5*E142*$B$2/$B$3</f>
        <v>-0.53935593952462269</v>
      </c>
      <c r="E143" s="7"/>
      <c r="F143" s="5">
        <f t="shared" si="69"/>
        <v>0.84361559505815908</v>
      </c>
      <c r="G143" s="6"/>
      <c r="H143" s="6"/>
    </row>
    <row r="144" spans="1:8" x14ac:dyDescent="0.2">
      <c r="A144" s="1">
        <v>69</v>
      </c>
      <c r="B144" s="1">
        <f t="shared" si="0"/>
        <v>6.9</v>
      </c>
      <c r="C144" s="5">
        <f>C142+D143*$B$2</f>
        <v>0.81405683558411335</v>
      </c>
      <c r="D144" s="5">
        <f>D143+0.5*E144*$B$2/$B$3</f>
        <v>-0.58005878130382837</v>
      </c>
      <c r="E144" s="5">
        <f>-$B$1*C144</f>
        <v>-0.81405683558411335</v>
      </c>
      <c r="F144" s="5">
        <f t="shared" si="69"/>
        <v>0.81572510012535682</v>
      </c>
      <c r="G144" s="6">
        <f t="shared" ref="G144" si="75">ABS(F144-C144)</f>
        <v>1.6682645412434693E-3</v>
      </c>
      <c r="H144" s="6">
        <f t="shared" si="71"/>
        <v>0.49957836066445138</v>
      </c>
    </row>
    <row r="145" spans="1:8" x14ac:dyDescent="0.2">
      <c r="A145" s="1">
        <v>69.5</v>
      </c>
      <c r="B145" s="1">
        <f t="shared" si="0"/>
        <v>6.95</v>
      </c>
      <c r="C145" s="5"/>
      <c r="D145" s="5">
        <f>D144+0.5*E144*$B$2/$B$3</f>
        <v>-0.62076162308303406</v>
      </c>
      <c r="E145" s="7"/>
      <c r="F145" s="5">
        <f t="shared" si="69"/>
        <v>0.78579571726366104</v>
      </c>
      <c r="G145" s="6"/>
      <c r="H145" s="6"/>
    </row>
    <row r="146" spans="1:8" x14ac:dyDescent="0.2">
      <c r="A146" s="1">
        <v>70</v>
      </c>
      <c r="B146" s="1">
        <f t="shared" si="0"/>
        <v>7</v>
      </c>
      <c r="C146" s="5">
        <f>C144+D145*$B$2</f>
        <v>0.75198067327580997</v>
      </c>
      <c r="D146" s="5">
        <f>D145+0.5*E146*$B$2/$B$3</f>
        <v>-0.65836065674682454</v>
      </c>
      <c r="E146" s="5">
        <f>-$B$1*C146</f>
        <v>-0.75198067327580997</v>
      </c>
      <c r="F146" s="5">
        <f t="shared" si="69"/>
        <v>0.7539022543433046</v>
      </c>
      <c r="G146" s="6">
        <f t="shared" ref="G146" si="76">ABS(F146-C146)</f>
        <v>1.9215810674946265E-3</v>
      </c>
      <c r="H146" s="6">
        <f t="shared" si="71"/>
        <v>0.49945684366622528</v>
      </c>
    </row>
    <row r="147" spans="1:8" x14ac:dyDescent="0.2">
      <c r="A147" s="1">
        <v>70.5</v>
      </c>
      <c r="B147" s="1">
        <f t="shared" si="0"/>
        <v>7.0500000000000007</v>
      </c>
      <c r="C147" s="5"/>
      <c r="D147" s="5">
        <f>D146+0.5*E146*$B$2/$B$3</f>
        <v>-0.69595969041061501</v>
      </c>
      <c r="E147" s="7"/>
      <c r="F147" s="5">
        <f t="shared" si="69"/>
        <v>0.72012442841179347</v>
      </c>
      <c r="G147" s="6"/>
      <c r="H147" s="6"/>
    </row>
    <row r="148" spans="1:8" x14ac:dyDescent="0.2">
      <c r="A148" s="1">
        <v>71</v>
      </c>
      <c r="B148" s="1">
        <f t="shared" si="0"/>
        <v>7.1000000000000005</v>
      </c>
      <c r="C148" s="5">
        <f>C146+D147*$B$2</f>
        <v>0.68238470423474851</v>
      </c>
      <c r="D148" s="5">
        <f>D147+0.5*E148*$B$2/$B$3</f>
        <v>-0.73007892562235244</v>
      </c>
      <c r="E148" s="5">
        <f>-$B$1*C148</f>
        <v>-0.68238470423474851</v>
      </c>
      <c r="F148" s="5">
        <f t="shared" si="69"/>
        <v>0.68454666644280593</v>
      </c>
      <c r="G148" s="6">
        <f t="shared" ref="G148" si="77">ABS(F148-C148)</f>
        <v>2.1619622080574219E-3</v>
      </c>
      <c r="H148" s="6">
        <f t="shared" si="71"/>
        <v>0.49933206110571682</v>
      </c>
    </row>
    <row r="149" spans="1:8" x14ac:dyDescent="0.2">
      <c r="A149" s="1">
        <v>71.5</v>
      </c>
      <c r="B149" s="1">
        <f t="shared" si="0"/>
        <v>7.15</v>
      </c>
      <c r="C149" s="5"/>
      <c r="D149" s="5">
        <f>D148+0.5*E148*$B$2/$B$3</f>
        <v>-0.76419816083408987</v>
      </c>
      <c r="E149" s="7"/>
      <c r="F149" s="5">
        <f t="shared" si="69"/>
        <v>0.64725789431272363</v>
      </c>
      <c r="G149" s="6"/>
      <c r="H149" s="6"/>
    </row>
    <row r="150" spans="1:8" x14ac:dyDescent="0.2">
      <c r="A150" s="1">
        <v>72</v>
      </c>
      <c r="B150" s="1">
        <f t="shared" si="0"/>
        <v>7.2</v>
      </c>
      <c r="C150" s="5">
        <f>C148+D149*$B$2</f>
        <v>0.60596488815133953</v>
      </c>
      <c r="D150" s="5">
        <f>D149+0.5*E150*$B$2/$B$3</f>
        <v>-0.79449640524165688</v>
      </c>
      <c r="E150" s="5">
        <f>-$B$1*C150</f>
        <v>-0.60596488815133953</v>
      </c>
      <c r="F150" s="5">
        <f t="shared" si="69"/>
        <v>0.60835131453225455</v>
      </c>
      <c r="G150" s="6">
        <f t="shared" ref="G150" si="78">ABS(F150-C150)</f>
        <v>2.3864263809150188E-3</v>
      </c>
      <c r="H150" s="6">
        <f t="shared" si="71"/>
        <v>0.49920899180709022</v>
      </c>
    </row>
    <row r="151" spans="1:8" x14ac:dyDescent="0.2">
      <c r="A151" s="1">
        <v>72.5</v>
      </c>
      <c r="B151" s="1">
        <f t="shared" si="0"/>
        <v>7.25</v>
      </c>
      <c r="C151" s="5"/>
      <c r="D151" s="5">
        <f>D150+0.5*E150*$B$2/$B$3</f>
        <v>-0.82479464964922389</v>
      </c>
      <c r="E151" s="7"/>
      <c r="F151" s="5">
        <f t="shared" si="69"/>
        <v>0.56792417328869482</v>
      </c>
      <c r="G151" s="6"/>
      <c r="H151" s="6"/>
    </row>
    <row r="152" spans="1:8" x14ac:dyDescent="0.2">
      <c r="A152" s="1">
        <v>73</v>
      </c>
      <c r="B152" s="1">
        <f t="shared" si="0"/>
        <v>7.3000000000000007</v>
      </c>
      <c r="C152" s="5">
        <f>C150+D151*$B$2</f>
        <v>0.52348542318641711</v>
      </c>
      <c r="D152" s="5">
        <f>D151+0.5*E152*$B$2/$B$3</f>
        <v>-0.85096892080854469</v>
      </c>
      <c r="E152" s="5">
        <f>-$B$1*C152</f>
        <v>-0.52348542318641711</v>
      </c>
      <c r="F152" s="5">
        <f t="shared" si="69"/>
        <v>0.52607751738110453</v>
      </c>
      <c r="G152" s="6">
        <f t="shared" ref="G152" si="79">ABS(F152-C152)</f>
        <v>2.5920941946874221E-3</v>
      </c>
      <c r="H152" s="6">
        <f t="shared" si="71"/>
        <v>0.4990925462353607</v>
      </c>
    </row>
    <row r="153" spans="1:8" x14ac:dyDescent="0.2">
      <c r="A153" s="1">
        <v>73.5</v>
      </c>
      <c r="B153" s="1">
        <f t="shared" si="0"/>
        <v>7.3500000000000005</v>
      </c>
      <c r="C153" s="5"/>
      <c r="D153" s="5">
        <f>D152+0.5*E152*$B$2/$B$3</f>
        <v>-0.8771431919678655</v>
      </c>
      <c r="E153" s="7"/>
      <c r="F153" s="5">
        <f t="shared" si="69"/>
        <v>0.48291594165593704</v>
      </c>
      <c r="G153" s="6"/>
      <c r="H153" s="6"/>
    </row>
    <row r="154" spans="1:8" x14ac:dyDescent="0.2">
      <c r="A154" s="1">
        <v>74</v>
      </c>
      <c r="B154" s="1">
        <f t="shared" si="0"/>
        <v>7.4</v>
      </c>
      <c r="C154" s="5">
        <f>C152+D153*$B$2</f>
        <v>0.43577110398963054</v>
      </c>
      <c r="D154" s="5">
        <f>D153+0.5*E154*$B$2/$B$3</f>
        <v>-0.89893174716734703</v>
      </c>
      <c r="E154" s="5">
        <f>-$B$1*C154</f>
        <v>-0.43577110398963054</v>
      </c>
      <c r="F154" s="5">
        <f t="shared" si="69"/>
        <v>0.43854732757439036</v>
      </c>
      <c r="G154" s="6">
        <f t="shared" ref="G154" si="80">ABS(F154-C154)</f>
        <v>2.7762235847598182E-3</v>
      </c>
      <c r="H154" s="6">
        <f t="shared" si="71"/>
        <v>0.49898737056884029</v>
      </c>
    </row>
    <row r="155" spans="1:8" x14ac:dyDescent="0.2">
      <c r="A155" s="1">
        <v>74.5</v>
      </c>
      <c r="B155" s="1">
        <f t="shared" si="0"/>
        <v>7.45</v>
      </c>
      <c r="C155" s="5"/>
      <c r="D155" s="5">
        <f>D154+0.5*E154*$B$2/$B$3</f>
        <v>-0.92072030236682856</v>
      </c>
      <c r="E155" s="7"/>
      <c r="F155" s="5">
        <f t="shared" si="69"/>
        <v>0.39308257356494075</v>
      </c>
      <c r="G155" s="6"/>
      <c r="H155" s="6"/>
    </row>
    <row r="156" spans="1:8" x14ac:dyDescent="0.2">
      <c r="A156" s="1">
        <v>75</v>
      </c>
      <c r="B156" s="1">
        <f t="shared" si="0"/>
        <v>7.5</v>
      </c>
      <c r="C156" s="5">
        <f>C154+D155*$B$2</f>
        <v>0.34369907375294767</v>
      </c>
      <c r="D156" s="5">
        <f>D155+0.5*E156*$B$2/$B$3</f>
        <v>-0.93790525605447594</v>
      </c>
      <c r="E156" s="5">
        <f>-$B$1*C156</f>
        <v>-0.34369907375294767</v>
      </c>
      <c r="F156" s="5">
        <f t="shared" si="69"/>
        <v>0.34663531783502582</v>
      </c>
      <c r="G156" s="6">
        <f t="shared" ref="G156" si="81">ABS(F156-C156)</f>
        <v>2.9362440820781543E-3</v>
      </c>
      <c r="H156" s="6">
        <f t="shared" si="71"/>
        <v>0.49889766131662316</v>
      </c>
    </row>
    <row r="157" spans="1:8" x14ac:dyDescent="0.2">
      <c r="A157" s="1">
        <v>75.5</v>
      </c>
      <c r="B157" s="1">
        <f t="shared" si="0"/>
        <v>7.5500000000000007</v>
      </c>
      <c r="C157" s="5"/>
      <c r="D157" s="5">
        <f>D156+0.5*E156*$B$2/$B$3</f>
        <v>-0.95509020974212333</v>
      </c>
      <c r="E157" s="7"/>
      <c r="F157" s="5">
        <f t="shared" si="69"/>
        <v>0.2993216543347062</v>
      </c>
      <c r="G157" s="6"/>
      <c r="H157" s="6"/>
    </row>
    <row r="158" spans="1:8" x14ac:dyDescent="0.2">
      <c r="A158" s="1">
        <v>76</v>
      </c>
      <c r="B158" s="1">
        <f t="shared" si="0"/>
        <v>7.6000000000000005</v>
      </c>
      <c r="C158" s="5">
        <f>C156+D157*$B$2</f>
        <v>0.24819005277873535</v>
      </c>
      <c r="D158" s="5">
        <f>D157+0.5*E158*$B$2/$B$3</f>
        <v>-0.96749971238106014</v>
      </c>
      <c r="E158" s="5">
        <f>-$B$1*C158</f>
        <v>-0.24819005277873535</v>
      </c>
      <c r="F158" s="5">
        <f t="shared" si="69"/>
        <v>0.25125984258225487</v>
      </c>
      <c r="G158" s="6">
        <f t="shared" ref="G158" si="82">ABS(F158-C158)</f>
        <v>3.0697898035195181E-3</v>
      </c>
      <c r="H158" s="6">
        <f t="shared" si="71"/>
        <v>0.49882699787787277</v>
      </c>
    </row>
    <row r="159" spans="1:8" x14ac:dyDescent="0.2">
      <c r="A159" s="1">
        <v>76.5</v>
      </c>
      <c r="B159" s="1">
        <f t="shared" si="0"/>
        <v>7.65</v>
      </c>
      <c r="C159" s="5"/>
      <c r="D159" s="5">
        <f>D158+0.5*E158*$B$2/$B$3</f>
        <v>-0.97990921501999695</v>
      </c>
      <c r="E159" s="7"/>
      <c r="F159" s="5">
        <f t="shared" si="69"/>
        <v>0.20257001207694433</v>
      </c>
      <c r="G159" s="6"/>
      <c r="H159" s="6"/>
    </row>
    <row r="160" spans="1:8" x14ac:dyDescent="0.2">
      <c r="A160" s="1">
        <v>77</v>
      </c>
      <c r="B160" s="1">
        <f t="shared" si="0"/>
        <v>7.7</v>
      </c>
      <c r="C160" s="5">
        <f>C158+D159*$B$2</f>
        <v>0.15019913127673565</v>
      </c>
      <c r="D160" s="5">
        <f>D159+0.5*E160*$B$2/$B$3</f>
        <v>-0.98741917158383374</v>
      </c>
      <c r="E160" s="5">
        <f>-$B$1*C160</f>
        <v>-0.15019913127673565</v>
      </c>
      <c r="F160" s="5">
        <f t="shared" si="69"/>
        <v>0.15337386203786435</v>
      </c>
      <c r="G160" s="6">
        <f t="shared" ref="G160" si="83">ABS(F160-C160)</f>
        <v>3.1747307611287023E-3</v>
      </c>
      <c r="H160" s="6">
        <f t="shared" si="71"/>
        <v>0.49877819972379528</v>
      </c>
    </row>
    <row r="161" spans="1:8" x14ac:dyDescent="0.2">
      <c r="A161" s="1">
        <v>77.5</v>
      </c>
      <c r="B161" s="1">
        <f t="shared" si="0"/>
        <v>7.75</v>
      </c>
      <c r="C161" s="5"/>
      <c r="D161" s="5">
        <f>D160+0.5*E160*$B$2/$B$3</f>
        <v>-0.99492912814767054</v>
      </c>
      <c r="E161" s="7"/>
      <c r="F161" s="5">
        <f t="shared" si="69"/>
        <v>0.10379435721925297</v>
      </c>
      <c r="G161" s="6"/>
      <c r="H161" s="6"/>
    </row>
    <row r="162" spans="1:8" x14ac:dyDescent="0.2">
      <c r="A162" s="1">
        <v>78</v>
      </c>
      <c r="B162" s="1">
        <f t="shared" si="0"/>
        <v>7.8000000000000007</v>
      </c>
      <c r="C162" s="5">
        <f>C160+D161*$B$2</f>
        <v>5.0706218461968586E-2</v>
      </c>
      <c r="D162" s="5">
        <f>D161+0.5*E162*$B$2/$B$3</f>
        <v>-0.99746443907076898</v>
      </c>
      <c r="E162" s="5">
        <f>-$B$1*C162</f>
        <v>-5.0706218461968586E-2</v>
      </c>
      <c r="F162" s="5">
        <f t="shared" si="69"/>
        <v>5.3955420562648862E-2</v>
      </c>
      <c r="G162" s="6">
        <f t="shared" ref="G162" si="84">ABS(F162-C162)</f>
        <v>3.2492021006802763E-3</v>
      </c>
      <c r="H162" s="6">
        <f t="shared" si="71"/>
        <v>0.49875321390073835</v>
      </c>
    </row>
    <row r="163" spans="1:8" x14ac:dyDescent="0.2">
      <c r="A163" s="1">
        <v>78.5</v>
      </c>
      <c r="B163" s="1">
        <f t="shared" si="0"/>
        <v>7.8500000000000005</v>
      </c>
      <c r="C163" s="5"/>
      <c r="D163" s="5">
        <f>D162+0.5*E162*$B$2/$B$3</f>
        <v>-0.99999974999386743</v>
      </c>
      <c r="E163" s="7"/>
      <c r="F163" s="5">
        <f t="shared" si="69"/>
        <v>3.981623454078851E-3</v>
      </c>
      <c r="G163" s="6"/>
      <c r="H163" s="6"/>
    </row>
    <row r="164" spans="1:8" x14ac:dyDescent="0.2">
      <c r="A164" s="1">
        <v>79</v>
      </c>
      <c r="B164" s="1">
        <f t="shared" si="0"/>
        <v>7.9</v>
      </c>
      <c r="C164" s="5">
        <f>C162+D163*$B$2</f>
        <v>-4.929375653741816E-2</v>
      </c>
      <c r="D164" s="5">
        <f>D163+0.5*E164*$B$2/$B$3</f>
        <v>-0.9975350621669965</v>
      </c>
      <c r="E164" s="5">
        <f>-$B$1*C164</f>
        <v>4.929375653741816E-2</v>
      </c>
      <c r="F164" s="5">
        <f t="shared" si="69"/>
        <v>-4.6002125639536949E-2</v>
      </c>
      <c r="G164" s="6">
        <f t="shared" ref="G164" si="85">ABS(F164-C164)</f>
        <v>3.2916308978812106E-3</v>
      </c>
      <c r="H164" s="6">
        <f t="shared" si="71"/>
        <v>0.49875303734304188</v>
      </c>
    </row>
    <row r="165" spans="1:8" x14ac:dyDescent="0.2">
      <c r="A165" s="1">
        <v>79.5</v>
      </c>
      <c r="B165" s="1">
        <f t="shared" si="0"/>
        <v>7.95</v>
      </c>
      <c r="C165" s="5"/>
      <c r="D165" s="5">
        <f>D164+0.5*E164*$B$2/$B$3</f>
        <v>-0.99507037434012557</v>
      </c>
      <c r="E165" s="7"/>
      <c r="F165" s="5">
        <f t="shared" si="69"/>
        <v>-9.5870893376497818E-2</v>
      </c>
      <c r="G165" s="6"/>
      <c r="H165" s="6"/>
    </row>
    <row r="166" spans="1:8" x14ac:dyDescent="0.2">
      <c r="A166" s="1">
        <v>80</v>
      </c>
      <c r="B166" s="1">
        <f t="shared" si="0"/>
        <v>8</v>
      </c>
      <c r="C166" s="5">
        <f>C164+D165*$B$2</f>
        <v>-0.14880079397143073</v>
      </c>
      <c r="D166" s="5">
        <f>D165+0.5*E166*$B$2/$B$3</f>
        <v>-0.98763033464155403</v>
      </c>
      <c r="E166" s="5">
        <f>-$B$1*C166</f>
        <v>0.14880079397143073</v>
      </c>
      <c r="F166" s="5">
        <f t="shared" si="69"/>
        <v>-0.14550003380861354</v>
      </c>
      <c r="G166" s="6">
        <f t="shared" ref="G166" si="86">ABS(F166-C166)</f>
        <v>3.3007601628171901E-3</v>
      </c>
      <c r="H166" s="6">
        <f t="shared" si="71"/>
        <v>0.49877767709535809</v>
      </c>
    </row>
    <row r="167" spans="1:8" x14ac:dyDescent="0.2">
      <c r="A167" s="1">
        <v>80.5</v>
      </c>
      <c r="B167" s="1">
        <f t="shared" si="0"/>
        <v>8.0500000000000007</v>
      </c>
      <c r="C167" s="5"/>
      <c r="D167" s="5">
        <f>D166+0.5*E166*$B$2/$B$3</f>
        <v>-0.98019029494298249</v>
      </c>
      <c r="E167" s="7"/>
      <c r="F167" s="5">
        <f t="shared" si="69"/>
        <v>-0.19476549993116135</v>
      </c>
      <c r="G167" s="6"/>
      <c r="H167" s="6"/>
    </row>
    <row r="168" spans="1:8" x14ac:dyDescent="0.2">
      <c r="A168" s="1">
        <v>81</v>
      </c>
      <c r="B168" s="1">
        <f t="shared" si="0"/>
        <v>8.1</v>
      </c>
      <c r="C168" s="5">
        <f>C166+D167*$B$2</f>
        <v>-0.24681982346572898</v>
      </c>
      <c r="D168" s="5">
        <f>D167+0.5*E168*$B$2/$B$3</f>
        <v>-0.96784930376969602</v>
      </c>
      <c r="E168" s="5">
        <f>-$B$1*C168</f>
        <v>0.24681982346572898</v>
      </c>
      <c r="F168" s="5">
        <f t="shared" si="69"/>
        <v>-0.24354415373579111</v>
      </c>
      <c r="G168" s="6">
        <f t="shared" ref="G168" si="87">ABS(F168-C168)</f>
        <v>3.275669729937869E-3</v>
      </c>
      <c r="H168" s="6">
        <f t="shared" si="71"/>
        <v>0.49882615003156949</v>
      </c>
    </row>
    <row r="169" spans="1:8" x14ac:dyDescent="0.2">
      <c r="A169" s="1">
        <v>81.5</v>
      </c>
      <c r="B169" s="1">
        <f t="shared" si="0"/>
        <v>8.15</v>
      </c>
      <c r="C169" s="5"/>
      <c r="D169" s="5">
        <f>D168+0.5*E168*$B$2/$B$3</f>
        <v>-0.95550831259640956</v>
      </c>
      <c r="E169" s="7"/>
      <c r="F169" s="5">
        <f t="shared" si="69"/>
        <v>-0.29171407399142651</v>
      </c>
      <c r="G169" s="6"/>
      <c r="H169" s="6"/>
    </row>
    <row r="170" spans="1:8" x14ac:dyDescent="0.2">
      <c r="A170" s="1">
        <v>82</v>
      </c>
      <c r="B170" s="1">
        <f t="shared" si="0"/>
        <v>8.2000000000000011</v>
      </c>
      <c r="C170" s="5">
        <f>C168+D169*$B$2</f>
        <v>-0.34237065472536993</v>
      </c>
      <c r="D170" s="5">
        <f>D169+0.5*E170*$B$2/$B$3</f>
        <v>-0.93838977986014105</v>
      </c>
      <c r="E170" s="5">
        <f>-$B$1*C170</f>
        <v>0.34237065472536993</v>
      </c>
      <c r="F170" s="5">
        <f t="shared" si="69"/>
        <v>-0.33915486098383624</v>
      </c>
      <c r="G170" s="6">
        <f t="shared" ref="G170" si="88">ABS(F170-C170)</f>
        <v>3.2157937415336901E-3</v>
      </c>
      <c r="H170" s="6">
        <f t="shared" si="71"/>
        <v>0.49889652208152119</v>
      </c>
    </row>
    <row r="171" spans="1:8" x14ac:dyDescent="0.2">
      <c r="A171" s="1">
        <v>82.5</v>
      </c>
      <c r="B171" s="1">
        <f t="shared" si="0"/>
        <v>8.25</v>
      </c>
      <c r="C171" s="5"/>
      <c r="D171" s="5">
        <f>D170+0.5*E170*$B$2/$B$3</f>
        <v>-0.92127124712387254</v>
      </c>
      <c r="E171" s="7"/>
      <c r="F171" s="5">
        <f t="shared" si="69"/>
        <v>-0.3857479374522218</v>
      </c>
      <c r="G171" s="6"/>
      <c r="H171" s="6"/>
    </row>
    <row r="172" spans="1:8" x14ac:dyDescent="0.2">
      <c r="A172" s="1">
        <v>83</v>
      </c>
      <c r="B172" s="1">
        <f t="shared" si="0"/>
        <v>8.3000000000000007</v>
      </c>
      <c r="C172" s="5">
        <f>C170+D171*$B$2</f>
        <v>-0.43449777943775719</v>
      </c>
      <c r="D172" s="5">
        <f>D171+0.5*E172*$B$2/$B$3</f>
        <v>-0.89954635815198469</v>
      </c>
      <c r="E172" s="5">
        <f>-$B$1*C172</f>
        <v>0.43449777943775719</v>
      </c>
      <c r="F172" s="5">
        <f t="shared" si="69"/>
        <v>-0.43137684497062079</v>
      </c>
      <c r="G172" s="6">
        <f t="shared" ref="G172" si="89">ABS(F172-C172)</f>
        <v>3.1209344671364048E-3</v>
      </c>
      <c r="H172" s="6">
        <f t="shared" si="71"/>
        <v>0.49898598540042027</v>
      </c>
    </row>
    <row r="173" spans="1:8" x14ac:dyDescent="0.2">
      <c r="A173" s="1">
        <v>83.5</v>
      </c>
      <c r="B173" s="1">
        <f t="shared" si="0"/>
        <v>8.35</v>
      </c>
      <c r="C173" s="5"/>
      <c r="D173" s="5">
        <f>D172+0.5*E172*$B$2/$B$3</f>
        <v>-0.87782146918009685</v>
      </c>
      <c r="E173" s="7"/>
      <c r="F173" s="5">
        <f t="shared" si="69"/>
        <v>-0.47592753503330965</v>
      </c>
      <c r="G173" s="6"/>
      <c r="H173" s="6"/>
    </row>
    <row r="174" spans="1:8" x14ac:dyDescent="0.2">
      <c r="A174" s="1">
        <v>84</v>
      </c>
      <c r="B174" s="1">
        <f t="shared" si="0"/>
        <v>8.4</v>
      </c>
      <c r="C174" s="5">
        <f>C172+D173*$B$2</f>
        <v>-0.52227992635576692</v>
      </c>
      <c r="D174" s="5">
        <f>D173+0.5*E174*$B$2/$B$3</f>
        <v>-0.85170747286230852</v>
      </c>
      <c r="E174" s="5">
        <f>-$B$1*C174</f>
        <v>0.52227992635576692</v>
      </c>
      <c r="F174" s="5">
        <f t="shared" si="69"/>
        <v>-0.51928865411668557</v>
      </c>
      <c r="G174" s="6">
        <f t="shared" ref="G174" si="90">ABS(F174-C174)</f>
        <v>2.9912722390813551E-3</v>
      </c>
      <c r="H174" s="6">
        <f t="shared" si="71"/>
        <v>0.49909097040184269</v>
      </c>
    </row>
    <row r="175" spans="1:8" x14ac:dyDescent="0.2">
      <c r="A175" s="1">
        <v>84.5</v>
      </c>
      <c r="B175" s="1">
        <f t="shared" si="0"/>
        <v>8.4500000000000011</v>
      </c>
      <c r="C175" s="5"/>
      <c r="D175" s="5">
        <f>D174+0.5*E174*$B$2/$B$3</f>
        <v>-0.8255934765445202</v>
      </c>
      <c r="E175" s="7"/>
      <c r="F175" s="5">
        <f t="shared" si="69"/>
        <v>-0.56135182200507294</v>
      </c>
      <c r="G175" s="6"/>
      <c r="H175" s="6"/>
    </row>
    <row r="176" spans="1:8" x14ac:dyDescent="0.2">
      <c r="A176" s="1">
        <v>85</v>
      </c>
      <c r="B176" s="1">
        <f t="shared" si="0"/>
        <v>8.5</v>
      </c>
      <c r="C176" s="5">
        <f>C174+D175*$B$2</f>
        <v>-0.60483927401021897</v>
      </c>
      <c r="D176" s="5">
        <f>D175+0.5*E176*$B$2/$B$3</f>
        <v>-0.79535151284400929</v>
      </c>
      <c r="E176" s="5">
        <f>-$B$1*C176</f>
        <v>0.60483927401021897</v>
      </c>
      <c r="F176" s="5">
        <f t="shared" si="69"/>
        <v>-0.60201190268482363</v>
      </c>
      <c r="G176" s="6">
        <f t="shared" ref="G176" si="91">ABS(F176-C176)</f>
        <v>2.8273713253953447E-3</v>
      </c>
      <c r="H176" s="6">
        <f t="shared" si="71"/>
        <v>0.49920728818423155</v>
      </c>
    </row>
    <row r="177" spans="1:8" x14ac:dyDescent="0.2">
      <c r="A177" s="1">
        <v>85.5</v>
      </c>
      <c r="B177" s="1">
        <f t="shared" si="0"/>
        <v>8.5500000000000007</v>
      </c>
      <c r="C177" s="5"/>
      <c r="D177" s="5">
        <f>D176+0.5*E176*$B$2/$B$3</f>
        <v>-0.76510954914349838</v>
      </c>
      <c r="E177" s="7"/>
      <c r="F177" s="5">
        <f t="shared" si="69"/>
        <v>-0.64116726712960181</v>
      </c>
      <c r="G177" s="6"/>
      <c r="H177" s="6"/>
    </row>
    <row r="178" spans="1:8" x14ac:dyDescent="0.2">
      <c r="A178" s="1">
        <v>86</v>
      </c>
      <c r="B178" s="1">
        <f t="shared" si="0"/>
        <v>8.6</v>
      </c>
      <c r="C178" s="5">
        <f>C176+D177*$B$2</f>
        <v>-0.68135022892456876</v>
      </c>
      <c r="D178" s="5">
        <f>D177+0.5*E178*$B$2/$B$3</f>
        <v>-0.73104203769726994</v>
      </c>
      <c r="E178" s="5">
        <f>-$B$1*C178</f>
        <v>0.68135022892456876</v>
      </c>
      <c r="F178" s="5">
        <f t="shared" si="69"/>
        <v>-0.67872004732001245</v>
      </c>
      <c r="G178" s="6">
        <f t="shared" ref="G178" si="92">ABS(F178-C178)</f>
        <v>2.6301816045563031E-3</v>
      </c>
      <c r="H178" s="6">
        <f t="shared" si="71"/>
        <v>0.49933029766806947</v>
      </c>
    </row>
    <row r="179" spans="1:8" x14ac:dyDescent="0.2">
      <c r="A179" s="1">
        <v>86.5</v>
      </c>
      <c r="B179" s="1">
        <f t="shared" si="0"/>
        <v>8.65</v>
      </c>
      <c r="C179" s="5"/>
      <c r="D179" s="5">
        <f>D178+0.5*E178*$B$2/$B$3</f>
        <v>-0.6969745262510415</v>
      </c>
      <c r="E179" s="7"/>
      <c r="F179" s="5">
        <f t="shared" si="69"/>
        <v>-0.71457638086269193</v>
      </c>
      <c r="G179" s="6"/>
      <c r="H179" s="6"/>
    </row>
    <row r="180" spans="1:8" x14ac:dyDescent="0.2">
      <c r="A180" s="1">
        <v>87</v>
      </c>
      <c r="B180" s="1">
        <f t="shared" si="0"/>
        <v>8.7000000000000011</v>
      </c>
      <c r="C180" s="5">
        <f>C178+D179*$B$2</f>
        <v>-0.75104768154967294</v>
      </c>
      <c r="D180" s="5">
        <f>D179+0.5*E180*$B$2/$B$3</f>
        <v>-0.65942214217355788</v>
      </c>
      <c r="E180" s="5">
        <f>-$B$1*C180</f>
        <v>0.75104768154967294</v>
      </c>
      <c r="F180" s="5">
        <f t="shared" si="69"/>
        <v>-0.74864664559739991</v>
      </c>
      <c r="G180" s="6">
        <f t="shared" ref="G180" si="93">ABS(F180-C180)</f>
        <v>2.401035952273034E-3</v>
      </c>
      <c r="H180" s="6">
        <f t="shared" si="71"/>
        <v>0.49945509077495143</v>
      </c>
    </row>
    <row r="181" spans="1:8" x14ac:dyDescent="0.2">
      <c r="A181" s="1">
        <v>87.5</v>
      </c>
      <c r="B181" s="1">
        <f t="shared" si="0"/>
        <v>8.75</v>
      </c>
      <c r="C181" s="5"/>
      <c r="D181" s="5">
        <f>D180+0.5*E180*$B$2/$B$3</f>
        <v>-0.62186975809607425</v>
      </c>
      <c r="E181" s="7"/>
      <c r="F181" s="5">
        <f t="shared" si="69"/>
        <v>-0.78084568360574913</v>
      </c>
      <c r="G181" s="6"/>
      <c r="H181" s="6"/>
    </row>
    <row r="182" spans="1:8" x14ac:dyDescent="0.2">
      <c r="A182" s="1">
        <v>88</v>
      </c>
      <c r="B182" s="1">
        <f t="shared" si="0"/>
        <v>8.8000000000000007</v>
      </c>
      <c r="C182" s="5">
        <f>C180+D181*$B$2</f>
        <v>-0.81323465735928036</v>
      </c>
      <c r="D182" s="5">
        <f>D181+0.5*E182*$B$2/$B$3</f>
        <v>-0.58120802522811021</v>
      </c>
      <c r="E182" s="5">
        <f>-$B$1*C182</f>
        <v>0.81323465735928036</v>
      </c>
      <c r="F182" s="5">
        <f t="shared" si="69"/>
        <v>-0.81109301406165601</v>
      </c>
      <c r="G182" s="6">
        <f t="shared" ref="G182" si="94">ABS(F182-C182)</f>
        <v>2.1416432976243405E-3</v>
      </c>
      <c r="H182" s="6">
        <f t="shared" si="71"/>
        <v>0.49957668825991286</v>
      </c>
    </row>
    <row r="183" spans="1:8" x14ac:dyDescent="0.2">
      <c r="A183" s="1">
        <v>88.5</v>
      </c>
      <c r="B183" s="1">
        <f t="shared" si="0"/>
        <v>8.85</v>
      </c>
      <c r="C183" s="5"/>
      <c r="D183" s="5">
        <f>D182+0.5*E182*$B$2/$B$3</f>
        <v>-0.54054629236014617</v>
      </c>
      <c r="E183" s="7"/>
      <c r="F183" s="5">
        <f t="shared" si="69"/>
        <v>-0.83931303439148375</v>
      </c>
      <c r="G183" s="6"/>
      <c r="H183" s="6"/>
    </row>
    <row r="184" spans="1:8" x14ac:dyDescent="0.2">
      <c r="A184" s="1">
        <v>89</v>
      </c>
      <c r="B184" s="1">
        <f t="shared" si="0"/>
        <v>8.9</v>
      </c>
      <c r="C184" s="5">
        <f>C182+D183*$B$2</f>
        <v>-0.86728928659529503</v>
      </c>
      <c r="D184" s="5">
        <f>D183+0.5*E184*$B$2/$B$3</f>
        <v>-0.49718182803038141</v>
      </c>
      <c r="E184" s="5">
        <f>-$B$1*C184</f>
        <v>0.86728928659529503</v>
      </c>
      <c r="F184" s="5">
        <f t="shared" si="69"/>
        <v>-0.86543520924111228</v>
      </c>
      <c r="G184" s="6">
        <f t="shared" ref="G184" si="95">ABS(F184-C184)</f>
        <v>1.8540773541827482E-3</v>
      </c>
      <c r="H184" s="6">
        <f t="shared" si="71"/>
        <v>0.49969023838330379</v>
      </c>
    </row>
    <row r="185" spans="1:8" x14ac:dyDescent="0.2">
      <c r="A185" s="1">
        <v>89.5</v>
      </c>
      <c r="B185" s="1">
        <f t="shared" si="0"/>
        <v>8.9500000000000011</v>
      </c>
      <c r="C185" s="5"/>
      <c r="D185" s="5">
        <f>D184+0.5*E184*$B$2/$B$3</f>
        <v>-0.45381736370061665</v>
      </c>
      <c r="E185" s="7"/>
      <c r="F185" s="5">
        <f t="shared" si="69"/>
        <v>-0.88939424677758216</v>
      </c>
      <c r="G185" s="6"/>
      <c r="H185" s="6"/>
    </row>
    <row r="186" spans="1:8" x14ac:dyDescent="0.2">
      <c r="A186" s="1">
        <v>90</v>
      </c>
      <c r="B186" s="1">
        <f t="shared" si="0"/>
        <v>9</v>
      </c>
      <c r="C186" s="5">
        <f>C184+D185*$B$2</f>
        <v>-0.91267102296535674</v>
      </c>
      <c r="D186" s="5">
        <f>D185+0.5*E186*$B$2/$B$3</f>
        <v>-0.40818381255234881</v>
      </c>
      <c r="E186" s="5">
        <f>-$B$1*C186</f>
        <v>0.91267102296535674</v>
      </c>
      <c r="F186" s="5">
        <f t="shared" si="69"/>
        <v>-0.91113026188467694</v>
      </c>
      <c r="G186" s="6">
        <f t="shared" ref="G186" si="96">ABS(F186-C186)</f>
        <v>1.5407610806797978E-3</v>
      </c>
      <c r="H186" s="6">
        <f t="shared" si="71"/>
        <v>0.49979121049520087</v>
      </c>
    </row>
    <row r="187" spans="1:8" x14ac:dyDescent="0.2">
      <c r="A187" s="1">
        <v>90.5</v>
      </c>
      <c r="B187" s="1">
        <f t="shared" si="0"/>
        <v>9.0500000000000007</v>
      </c>
      <c r="C187" s="5"/>
      <c r="D187" s="5">
        <f>D186+0.5*E186*$B$2/$B$3</f>
        <v>-0.36255026140408098</v>
      </c>
      <c r="E187" s="7"/>
      <c r="F187" s="5">
        <f t="shared" si="69"/>
        <v>-0.93058892584452846</v>
      </c>
      <c r="G187" s="6"/>
      <c r="H187" s="6"/>
    </row>
    <row r="188" spans="1:8" x14ac:dyDescent="0.2">
      <c r="A188" s="1">
        <v>91</v>
      </c>
      <c r="B188" s="1">
        <f t="shared" si="0"/>
        <v>9.1</v>
      </c>
      <c r="C188" s="5">
        <f>C186+D187*$B$2</f>
        <v>-0.94892604910576484</v>
      </c>
      <c r="D188" s="5">
        <f>D187+0.5*E188*$B$2/$B$3</f>
        <v>-0.31510395894879273</v>
      </c>
      <c r="E188" s="5">
        <f>-$B$1*C188</f>
        <v>0.94892604910576484</v>
      </c>
      <c r="F188" s="5">
        <f t="shared" si="69"/>
        <v>-0.9477216021311119</v>
      </c>
      <c r="G188" s="6">
        <f t="shared" ref="G188" si="97">ABS(F188-C188)</f>
        <v>1.2044469746529396E-3</v>
      </c>
      <c r="H188" s="6">
        <f t="shared" si="71"/>
        <v>0.49987557580833941</v>
      </c>
    </row>
    <row r="189" spans="1:8" x14ac:dyDescent="0.2">
      <c r="A189" s="1">
        <v>91.5</v>
      </c>
      <c r="B189" s="1">
        <f t="shared" si="0"/>
        <v>9.15</v>
      </c>
      <c r="C189" s="5"/>
      <c r="D189" s="5">
        <f>D188+0.5*E188*$B$2/$B$3</f>
        <v>-0.26765765649350448</v>
      </c>
      <c r="E189" s="7"/>
      <c r="F189" s="5">
        <f t="shared" si="69"/>
        <v>-0.96248546797623735</v>
      </c>
      <c r="G189" s="6"/>
      <c r="H189" s="6"/>
    </row>
    <row r="190" spans="1:8" x14ac:dyDescent="0.2">
      <c r="A190" s="1">
        <v>92</v>
      </c>
      <c r="B190" s="1">
        <f t="shared" si="0"/>
        <v>9.2000000000000011</v>
      </c>
      <c r="C190" s="5">
        <f>C188+D189*$B$2</f>
        <v>-0.97569181475511524</v>
      </c>
      <c r="D190" s="5">
        <f>D189+0.5*E190*$B$2/$B$3</f>
        <v>-0.21887306575574872</v>
      </c>
      <c r="E190" s="5">
        <f>-$B$1*C190</f>
        <v>0.97569181475511524</v>
      </c>
      <c r="F190" s="5">
        <f t="shared" si="69"/>
        <v>-0.97484362140416403</v>
      </c>
      <c r="G190" s="6">
        <f t="shared" ref="G190" si="98">ABS(F190-C190)</f>
        <v>8.4819335095120962E-4</v>
      </c>
      <c r="H190" s="6">
        <f t="shared" si="71"/>
        <v>0.4999399681467252</v>
      </c>
    </row>
    <row r="191" spans="1:8" x14ac:dyDescent="0.2">
      <c r="A191" s="1">
        <v>92.5</v>
      </c>
      <c r="B191" s="1">
        <f t="shared" si="0"/>
        <v>9.25</v>
      </c>
      <c r="C191" s="5"/>
      <c r="D191" s="5">
        <f>D190+0.5*E190*$B$2/$B$3</f>
        <v>-0.17008847501799296</v>
      </c>
      <c r="E191" s="7"/>
      <c r="F191" s="5">
        <f t="shared" si="69"/>
        <v>-0.98476517346732362</v>
      </c>
      <c r="G191" s="6"/>
      <c r="H191" s="6"/>
    </row>
    <row r="192" spans="1:8" x14ac:dyDescent="0.2">
      <c r="A192" s="1">
        <v>93</v>
      </c>
      <c r="B192" s="1">
        <f t="shared" si="0"/>
        <v>9.3000000000000007</v>
      </c>
      <c r="C192" s="5">
        <f>C190+D191*$B$2</f>
        <v>-0.99270066225691456</v>
      </c>
      <c r="D192" s="5">
        <f>D191+0.5*E192*$B$2/$B$3</f>
        <v>-0.12045344190514723</v>
      </c>
      <c r="E192" s="5">
        <f>-$B$1*C192</f>
        <v>0.99270066225691456</v>
      </c>
      <c r="F192" s="5">
        <f t="shared" si="69"/>
        <v>-0.99222532545260345</v>
      </c>
      <c r="G192" s="6">
        <f t="shared" ref="G192" si="99">ABS(F192-C192)</f>
        <v>4.7533680431111058E-4</v>
      </c>
      <c r="H192" s="6">
        <f t="shared" si="71"/>
        <v>0.4999818182560567</v>
      </c>
    </row>
    <row r="193" spans="1:8" x14ac:dyDescent="0.2">
      <c r="A193" s="1">
        <v>93.5</v>
      </c>
      <c r="B193" s="1">
        <f t="shared" si="0"/>
        <v>9.35</v>
      </c>
      <c r="C193" s="5"/>
      <c r="D193" s="5">
        <f>D192+0.5*E192*$B$2/$B$3</f>
        <v>-7.0818408792301502E-2</v>
      </c>
      <c r="E193" s="7"/>
      <c r="F193" s="5">
        <f t="shared" si="69"/>
        <v>-0.99720543086521196</v>
      </c>
      <c r="G193" s="6"/>
      <c r="H193" s="6"/>
    </row>
    <row r="194" spans="1:8" x14ac:dyDescent="0.2">
      <c r="A194" s="1">
        <v>94</v>
      </c>
      <c r="B194" s="1">
        <f t="shared" si="0"/>
        <v>9.4</v>
      </c>
      <c r="C194" s="5">
        <f>C192+D193*$B$2</f>
        <v>-0.9997825031361447</v>
      </c>
      <c r="D194" s="5">
        <f>D193+0.5*E194*$B$2/$B$3</f>
        <v>-2.0829283635494265E-2</v>
      </c>
      <c r="E194" s="5">
        <f>-$B$1*C194</f>
        <v>0.9997825031361447</v>
      </c>
      <c r="F194" s="5">
        <f t="shared" si="69"/>
        <v>-0.99969304203520648</v>
      </c>
      <c r="G194" s="6">
        <f t="shared" ref="G194" si="100">ABS(F194-C194)</f>
        <v>8.9461100938215132E-5</v>
      </c>
      <c r="H194" s="6">
        <f t="shared" si="71"/>
        <v>0.49999945631697151</v>
      </c>
    </row>
    <row r="195" spans="1:8" x14ac:dyDescent="0.2">
      <c r="A195" s="1">
        <v>94.5</v>
      </c>
      <c r="B195" s="1">
        <f t="shared" si="0"/>
        <v>9.4500000000000011</v>
      </c>
      <c r="C195" s="5"/>
      <c r="D195" s="5">
        <f>D194+0.5*E194*$B$2/$B$3</f>
        <v>2.9159841521312971E-2</v>
      </c>
      <c r="E195" s="7"/>
      <c r="F195" s="5">
        <f t="shared" si="69"/>
        <v>-0.99968194123018483</v>
      </c>
      <c r="G195" s="6"/>
      <c r="H195" s="6"/>
    </row>
    <row r="196" spans="1:8" x14ac:dyDescent="0.2">
      <c r="A196" s="1">
        <v>95</v>
      </c>
      <c r="B196" s="1">
        <f t="shared" si="0"/>
        <v>9.5</v>
      </c>
      <c r="C196" s="5">
        <f>C194+D195*$B$2</f>
        <v>-0.99686651898401335</v>
      </c>
      <c r="D196" s="5">
        <f>D195+0.5*E196*$B$2/$B$3</f>
        <v>7.9003167470513641E-2</v>
      </c>
      <c r="E196" s="5">
        <f>-$B$1*C196</f>
        <v>0.99686651898401335</v>
      </c>
      <c r="F196" s="5">
        <f t="shared" si="69"/>
        <v>-0.99717215619637845</v>
      </c>
      <c r="G196" s="6">
        <f t="shared" ref="G196" si="101">ABS(F196-C196)</f>
        <v>3.0563721236509522E-4</v>
      </c>
      <c r="H196" s="6">
        <f t="shared" si="71"/>
        <v>0.49999217857083911</v>
      </c>
    </row>
    <row r="197" spans="1:8" x14ac:dyDescent="0.2">
      <c r="A197" s="1">
        <v>95.5</v>
      </c>
      <c r="B197" s="1">
        <f t="shared" si="0"/>
        <v>9.5500000000000007</v>
      </c>
      <c r="C197" s="5"/>
      <c r="D197" s="5">
        <f>D196+0.5*E196*$B$2/$B$3</f>
        <v>0.12884649341971433</v>
      </c>
      <c r="E197" s="7"/>
      <c r="F197" s="5">
        <f t="shared" si="69"/>
        <v>-0.99216996008930092</v>
      </c>
      <c r="G197" s="6"/>
      <c r="H197" s="6"/>
    </row>
    <row r="198" spans="1:8" x14ac:dyDescent="0.2">
      <c r="A198" s="1">
        <v>96</v>
      </c>
      <c r="B198" s="1">
        <f t="shared" si="0"/>
        <v>9.6000000000000014</v>
      </c>
      <c r="C198" s="5">
        <f>C196+D197*$B$2</f>
        <v>-0.98398186964204193</v>
      </c>
      <c r="D198" s="5">
        <f>D197+0.5*E198*$B$2/$B$3</f>
        <v>0.17804558690181643</v>
      </c>
      <c r="E198" s="5">
        <f>-$B$1*C198</f>
        <v>0.98398186964204193</v>
      </c>
      <c r="F198" s="5">
        <f t="shared" si="69"/>
        <v>-0.98468785579412665</v>
      </c>
      <c r="G198" s="6">
        <f t="shared" ref="G198" si="102">ABS(F198-C198)</f>
        <v>7.0598615208472548E-4</v>
      </c>
      <c r="H198" s="6">
        <f t="shared" si="71"/>
        <v>0.49996027539973031</v>
      </c>
    </row>
    <row r="199" spans="1:8" x14ac:dyDescent="0.2">
      <c r="A199" s="1">
        <v>96.5</v>
      </c>
      <c r="B199" s="1">
        <f t="shared" si="0"/>
        <v>9.65</v>
      </c>
      <c r="C199" s="5"/>
      <c r="D199" s="5">
        <f>D198+0.5*E198*$B$2/$B$3</f>
        <v>0.22724468038391854</v>
      </c>
      <c r="E199" s="7"/>
      <c r="F199" s="5">
        <f t="shared" ref="F199:F262" si="103">$H$2*COS($H$3*B199+$H$1)</f>
        <v>-0.97474454467498928</v>
      </c>
      <c r="G199" s="6"/>
      <c r="H199" s="6"/>
    </row>
    <row r="200" spans="1:8" x14ac:dyDescent="0.2">
      <c r="A200" s="1">
        <v>97</v>
      </c>
      <c r="B200" s="1">
        <f t="shared" si="0"/>
        <v>9.7000000000000011</v>
      </c>
      <c r="C200" s="5">
        <f>C198+D199*$B$2</f>
        <v>-0.96125740160365003</v>
      </c>
      <c r="D200" s="5">
        <f>D199+0.5*E200*$B$2/$B$3</f>
        <v>0.27530755046410105</v>
      </c>
      <c r="E200" s="5">
        <f>-$B$1*C200</f>
        <v>0.96125740160365003</v>
      </c>
      <c r="F200" s="5">
        <f t="shared" si="103"/>
        <v>-0.96236487983130969</v>
      </c>
      <c r="G200" s="6">
        <f t="shared" ref="G200" si="104">ABS(F200-C200)</f>
        <v>1.107478227659664E-3</v>
      </c>
      <c r="H200" s="6">
        <f t="shared" ref="H200:H262" si="105">0.5*$B$3*(D200^2) + 0.5*$B$1*C200^2</f>
        <v>0.49990501974017226</v>
      </c>
    </row>
    <row r="201" spans="1:8" x14ac:dyDescent="0.2">
      <c r="A201" s="1">
        <v>97.5</v>
      </c>
      <c r="B201" s="1">
        <f t="shared" si="0"/>
        <v>9.75</v>
      </c>
      <c r="C201" s="5"/>
      <c r="D201" s="5">
        <f>D200+0.5*E200*$B$2/$B$3</f>
        <v>0.32337042054428355</v>
      </c>
      <c r="E201" s="7"/>
      <c r="F201" s="5">
        <f t="shared" si="103"/>
        <v>-0.94757980397799324</v>
      </c>
      <c r="G201" s="6"/>
      <c r="H201" s="6"/>
    </row>
    <row r="202" spans="1:8" x14ac:dyDescent="0.2">
      <c r="A202" s="1">
        <v>98</v>
      </c>
      <c r="B202" s="1">
        <f t="shared" si="0"/>
        <v>9.8000000000000007</v>
      </c>
      <c r="C202" s="5">
        <f>C200+D201*$B$2</f>
        <v>-0.9289203595492217</v>
      </c>
      <c r="D202" s="5">
        <f>D201+0.5*E202*$B$2/$B$3</f>
        <v>0.36981643852174462</v>
      </c>
      <c r="E202" s="5">
        <f>-$B$1*C202</f>
        <v>0.9289203595492217</v>
      </c>
      <c r="F202" s="5">
        <f t="shared" si="103"/>
        <v>-0.93042627210475326</v>
      </c>
      <c r="G202" s="6">
        <f t="shared" ref="G202" si="106">ABS(F202-C202)</f>
        <v>1.5059125555315633E-3</v>
      </c>
      <c r="H202" s="6">
        <f t="shared" si="105"/>
        <v>0.49982861629298131</v>
      </c>
    </row>
    <row r="203" spans="1:8" x14ac:dyDescent="0.2">
      <c r="A203" s="1">
        <v>98.5</v>
      </c>
      <c r="B203" s="1">
        <f t="shared" si="0"/>
        <v>9.8500000000000014</v>
      </c>
      <c r="C203" s="5"/>
      <c r="D203" s="5">
        <f>D202+0.5*E202*$B$2/$B$3</f>
        <v>0.41626245649920568</v>
      </c>
      <c r="E203" s="7"/>
      <c r="F203" s="5">
        <f t="shared" si="103"/>
        <v>-0.91094715910788682</v>
      </c>
      <c r="G203" s="6"/>
      <c r="H203" s="6"/>
    </row>
    <row r="204" spans="1:8" x14ac:dyDescent="0.2">
      <c r="A204" s="1">
        <v>99</v>
      </c>
      <c r="B204" s="1">
        <f t="shared" si="0"/>
        <v>9.9</v>
      </c>
      <c r="C204" s="5">
        <f>C202+D203*$B$2</f>
        <v>-0.88729411389930113</v>
      </c>
      <c r="D204" s="5">
        <f>D203+0.5*E204*$B$2/$B$3</f>
        <v>0.46062716219417077</v>
      </c>
      <c r="E204" s="5">
        <f>-$B$1*C204</f>
        <v>0.88729411389930113</v>
      </c>
      <c r="F204" s="5">
        <f t="shared" si="103"/>
        <v>-0.88919115262536086</v>
      </c>
      <c r="G204" s="6">
        <f t="shared" ref="G204" si="107">ABS(F204-C204)</f>
        <v>1.8970387260597299E-3</v>
      </c>
      <c r="H204" s="6">
        <f t="shared" si="105"/>
        <v>0.49973411355570041</v>
      </c>
    </row>
    <row r="205" spans="1:8" x14ac:dyDescent="0.2">
      <c r="A205" s="1">
        <v>99.5</v>
      </c>
      <c r="B205" s="1">
        <f t="shared" si="0"/>
        <v>9.9500000000000011</v>
      </c>
      <c r="C205" s="5"/>
      <c r="D205" s="5">
        <f>D204+0.5*E204*$B$2/$B$3</f>
        <v>0.50499186788913586</v>
      </c>
      <c r="E205" s="7"/>
      <c r="F205" s="5">
        <f t="shared" si="103"/>
        <v>-0.86521263134307114</v>
      </c>
      <c r="G205" s="6"/>
      <c r="H205" s="6"/>
    </row>
    <row r="206" spans="1:8" x14ac:dyDescent="0.2">
      <c r="A206" s="1">
        <v>100</v>
      </c>
      <c r="B206" s="1">
        <f t="shared" si="0"/>
        <v>10</v>
      </c>
      <c r="C206" s="5">
        <f>C204+D205*$B$2</f>
        <v>-0.8367949271103875</v>
      </c>
      <c r="D206" s="5">
        <f>D205+0.5*E206*$B$2/$B$3</f>
        <v>0.54683161424465521</v>
      </c>
      <c r="E206" s="5">
        <f>-$B$1*C206</f>
        <v>0.8367949271103875</v>
      </c>
      <c r="F206" s="5">
        <f t="shared" si="103"/>
        <v>-0.83907152907645244</v>
      </c>
      <c r="G206" s="6">
        <f t="shared" ref="G206" si="108">ABS(F206-C206)</f>
        <v>2.2766019660649395E-3</v>
      </c>
      <c r="H206" s="6">
        <f t="shared" si="105"/>
        <v>0.49962528218754709</v>
      </c>
    </row>
    <row r="207" spans="1:8" x14ac:dyDescent="0.2">
      <c r="A207" s="1">
        <v>100.5</v>
      </c>
      <c r="B207" s="1">
        <f t="shared" si="0"/>
        <v>10.050000000000001</v>
      </c>
      <c r="C207" s="5"/>
      <c r="D207" s="5">
        <f>D206+0.5*E206*$B$2/$B$3</f>
        <v>0.58867136060017455</v>
      </c>
      <c r="E207" s="7"/>
      <c r="F207" s="5">
        <f t="shared" si="103"/>
        <v>-0.81083318496714674</v>
      </c>
      <c r="G207" s="6"/>
      <c r="H207" s="6"/>
    </row>
    <row r="208" spans="1:8" x14ac:dyDescent="0.2">
      <c r="A208" s="1">
        <v>101</v>
      </c>
      <c r="B208" s="1">
        <f t="shared" si="0"/>
        <v>10.100000000000001</v>
      </c>
      <c r="C208" s="5">
        <f>C206+D207*$B$2</f>
        <v>-0.77792779105037002</v>
      </c>
      <c r="D208" s="5">
        <f>D207+0.5*E208*$B$2/$B$3</f>
        <v>0.62756775015269306</v>
      </c>
      <c r="E208" s="5">
        <f>-$B$1*C208</f>
        <v>0.77792779105037002</v>
      </c>
      <c r="F208" s="5">
        <f t="shared" si="103"/>
        <v>-0.78056818016918261</v>
      </c>
      <c r="G208" s="6">
        <f t="shared" ref="G208" si="109">ABS(F208-C208)</f>
        <v>2.6403891188125916E-3</v>
      </c>
      <c r="H208" s="6">
        <f t="shared" si="105"/>
        <v>0.49950646456011061</v>
      </c>
    </row>
    <row r="209" spans="1:8" x14ac:dyDescent="0.2">
      <c r="A209" s="1">
        <v>101.5</v>
      </c>
      <c r="B209" s="1">
        <f t="shared" si="0"/>
        <v>10.15</v>
      </c>
      <c r="C209" s="5"/>
      <c r="D209" s="5">
        <f>D208+0.5*E208*$B$2/$B$3</f>
        <v>0.66646413970521157</v>
      </c>
      <c r="E209" s="7"/>
      <c r="F209" s="5">
        <f t="shared" si="103"/>
        <v>-0.74835216143284666</v>
      </c>
      <c r="G209" s="6"/>
      <c r="H209" s="6"/>
    </row>
    <row r="210" spans="1:8" x14ac:dyDescent="0.2">
      <c r="A210" s="1">
        <v>102</v>
      </c>
      <c r="B210" s="1">
        <f t="shared" si="0"/>
        <v>10.200000000000001</v>
      </c>
      <c r="C210" s="5">
        <f>C208+D209*$B$2</f>
        <v>-0.71128137707984884</v>
      </c>
      <c r="D210" s="5">
        <f>D209+0.5*E210*$B$2/$B$3</f>
        <v>0.702028208559204</v>
      </c>
      <c r="E210" s="5">
        <f>-$B$1*C210</f>
        <v>0.71128137707984884</v>
      </c>
      <c r="F210" s="5">
        <f t="shared" si="103"/>
        <v>-0.71426565202719894</v>
      </c>
      <c r="G210" s="6">
        <f t="shared" ref="G210" si="110">ABS(F210-C210)</f>
        <v>2.9842749473500962E-3</v>
      </c>
      <c r="H210" s="6">
        <f t="shared" si="105"/>
        <v>0.49938240149672569</v>
      </c>
    </row>
    <row r="211" spans="1:8" x14ac:dyDescent="0.2">
      <c r="A211" s="1">
        <v>102.5</v>
      </c>
      <c r="B211" s="1">
        <f t="shared" si="0"/>
        <v>10.25</v>
      </c>
      <c r="C211" s="5"/>
      <c r="D211" s="5">
        <f>D210+0.5*E210*$B$2/$B$3</f>
        <v>0.73759227741319644</v>
      </c>
      <c r="E211" s="7"/>
      <c r="F211" s="5">
        <f t="shared" si="103"/>
        <v>-0.67839385047384526</v>
      </c>
      <c r="G211" s="6"/>
      <c r="H211" s="6"/>
    </row>
    <row r="212" spans="1:8" x14ac:dyDescent="0.2">
      <c r="A212" s="1">
        <v>103</v>
      </c>
      <c r="B212" s="1">
        <f t="shared" si="0"/>
        <v>10.3</v>
      </c>
      <c r="C212" s="5">
        <f>C210+D211*$B$2</f>
        <v>-0.63752214933852924</v>
      </c>
      <c r="D212" s="5">
        <f>D211+0.5*E212*$B$2/$B$3</f>
        <v>0.76946838488012292</v>
      </c>
      <c r="E212" s="5">
        <f>-$B$1*C212</f>
        <v>0.63752214933852924</v>
      </c>
      <c r="F212" s="5">
        <f t="shared" si="103"/>
        <v>-0.64082641759499326</v>
      </c>
      <c r="G212" s="6">
        <f t="shared" ref="G212" si="111">ABS(F212-C212)</f>
        <v>3.3042682564640158E-3</v>
      </c>
      <c r="H212" s="6">
        <f t="shared" si="105"/>
        <v>0.49925804311362154</v>
      </c>
    </row>
    <row r="213" spans="1:8" x14ac:dyDescent="0.2">
      <c r="A213" s="1">
        <v>103.5</v>
      </c>
      <c r="B213" s="1">
        <f t="shared" si="0"/>
        <v>10.350000000000001</v>
      </c>
      <c r="C213" s="5"/>
      <c r="D213" s="5">
        <f>D212+0.5*E212*$B$2/$B$3</f>
        <v>0.80134449234704941</v>
      </c>
      <c r="E213" s="7"/>
      <c r="F213" s="5">
        <f t="shared" si="103"/>
        <v>-0.60165725240810053</v>
      </c>
      <c r="G213" s="6"/>
      <c r="H213" s="6"/>
    </row>
    <row r="214" spans="1:8" x14ac:dyDescent="0.2">
      <c r="A214" s="1">
        <v>104</v>
      </c>
      <c r="B214" s="1">
        <f t="shared" si="0"/>
        <v>10.4</v>
      </c>
      <c r="C214" s="5">
        <f>C212+D213*$B$2</f>
        <v>-0.55738770010382432</v>
      </c>
      <c r="D214" s="5">
        <f>D213+0.5*E214*$B$2/$B$3</f>
        <v>0.82921387735224061</v>
      </c>
      <c r="E214" s="5">
        <f>-$B$1*C214</f>
        <v>0.55738770010382432</v>
      </c>
      <c r="F214" s="5">
        <f t="shared" si="103"/>
        <v>-0.56098425742722879</v>
      </c>
      <c r="G214" s="6">
        <f t="shared" ref="G214" si="112">ABS(F214-C214)</f>
        <v>3.5965573234044701E-3</v>
      </c>
      <c r="H214" s="6">
        <f t="shared" si="105"/>
        <v>0.49913835131028378</v>
      </c>
    </row>
    <row r="215" spans="1:8" x14ac:dyDescent="0.2">
      <c r="A215" s="1">
        <v>104.5</v>
      </c>
      <c r="B215" s="1">
        <f t="shared" si="0"/>
        <v>10.450000000000001</v>
      </c>
      <c r="C215" s="5"/>
      <c r="D215" s="5">
        <f>D214+0.5*E214*$B$2/$B$3</f>
        <v>0.85708326235743182</v>
      </c>
      <c r="E215" s="7"/>
      <c r="F215" s="5">
        <f t="shared" si="103"/>
        <v>-0.5189090939577411</v>
      </c>
      <c r="G215" s="6"/>
      <c r="H215" s="6"/>
    </row>
    <row r="216" spans="1:8" x14ac:dyDescent="0.2">
      <c r="A216" s="1">
        <v>105</v>
      </c>
      <c r="B216" s="1">
        <f t="shared" si="0"/>
        <v>10.5</v>
      </c>
      <c r="C216" s="5">
        <f>C214+D215*$B$2</f>
        <v>-0.47167937386808112</v>
      </c>
      <c r="D216" s="5">
        <f>D215+0.5*E216*$B$2/$B$3</f>
        <v>0.88066723105083589</v>
      </c>
      <c r="E216" s="5">
        <f>-$B$1*C216</f>
        <v>0.47167937386808112</v>
      </c>
      <c r="F216" s="5">
        <f t="shared" si="103"/>
        <v>-0.47553692799599251</v>
      </c>
      <c r="G216" s="6">
        <f t="shared" ref="G216" si="113">ABS(F216-C216)</f>
        <v>3.857554127911389E-3</v>
      </c>
      <c r="H216" s="6">
        <f t="shared" si="105"/>
        <v>0.49902810178966572</v>
      </c>
    </row>
    <row r="217" spans="1:8" x14ac:dyDescent="0.2">
      <c r="A217" s="1">
        <v>105.5</v>
      </c>
      <c r="B217" s="1">
        <f t="shared" si="0"/>
        <v>10.55</v>
      </c>
      <c r="C217" s="5"/>
      <c r="D217" s="5">
        <f>D216+0.5*E216*$B$2/$B$3</f>
        <v>0.90425119974423995</v>
      </c>
      <c r="E217" s="7"/>
      <c r="F217" s="5">
        <f t="shared" si="103"/>
        <v>-0.43097616736909711</v>
      </c>
      <c r="G217" s="6"/>
      <c r="H217" s="6"/>
    </row>
    <row r="218" spans="1:8" x14ac:dyDescent="0.2">
      <c r="A218" s="1">
        <v>106</v>
      </c>
      <c r="B218" s="1">
        <f t="shared" si="0"/>
        <v>10.600000000000001</v>
      </c>
      <c r="C218" s="5">
        <f>C216+D217*$B$2</f>
        <v>-0.38125425389365714</v>
      </c>
      <c r="D218" s="5">
        <f>D217+0.5*E218*$B$2/$B$3</f>
        <v>0.9233139124389228</v>
      </c>
      <c r="E218" s="5">
        <f>-$B$1*C218</f>
        <v>0.38125425389365714</v>
      </c>
      <c r="F218" s="5">
        <f t="shared" si="103"/>
        <v>-0.38533819077182802</v>
      </c>
      <c r="G218" s="6">
        <f t="shared" ref="G218" si="114">ABS(F218-C218)</f>
        <v>4.0839368781708796E-3</v>
      </c>
      <c r="H218" s="6">
        <f t="shared" si="105"/>
        <v>0.49893169350764</v>
      </c>
    </row>
    <row r="219" spans="1:8" x14ac:dyDescent="0.2">
      <c r="A219" s="1">
        <v>106.5</v>
      </c>
      <c r="B219" s="1">
        <f t="shared" si="0"/>
        <v>10.65</v>
      </c>
      <c r="C219" s="5"/>
      <c r="D219" s="5">
        <f>D218+0.5*E218*$B$2/$B$3</f>
        <v>0.94237662513360565</v>
      </c>
      <c r="E219" s="7"/>
      <c r="F219" s="5">
        <f t="shared" si="103"/>
        <v>-0.33873706937788134</v>
      </c>
      <c r="G219" s="6"/>
      <c r="H219" s="6"/>
    </row>
    <row r="220" spans="1:8" x14ac:dyDescent="0.2">
      <c r="A220" s="1">
        <v>107</v>
      </c>
      <c r="B220" s="1">
        <f t="shared" si="0"/>
        <v>10.700000000000001</v>
      </c>
      <c r="C220" s="5">
        <f>C218+D219*$B$2</f>
        <v>-0.28701659138029656</v>
      </c>
      <c r="D220" s="5">
        <f>D219+0.5*E220*$B$2/$B$3</f>
        <v>0.95672745470262044</v>
      </c>
      <c r="E220" s="5">
        <f>-$B$1*C220</f>
        <v>0.28701659138029656</v>
      </c>
      <c r="F220" s="5">
        <f t="shared" si="103"/>
        <v>-0.29128928172134383</v>
      </c>
      <c r="G220" s="6">
        <f t="shared" ref="G220" si="115">ABS(F220-C220)</f>
        <v>4.2726903410472694E-3</v>
      </c>
      <c r="H220" s="6">
        <f t="shared" si="105"/>
        <v>0.49885297315465937</v>
      </c>
    </row>
    <row r="221" spans="1:8" x14ac:dyDescent="0.2">
      <c r="A221" s="1">
        <v>107.5</v>
      </c>
      <c r="B221" s="1">
        <f t="shared" si="0"/>
        <v>10.75</v>
      </c>
      <c r="C221" s="5"/>
      <c r="D221" s="5">
        <f>D220+0.5*E220*$B$2/$B$3</f>
        <v>0.97107828427163523</v>
      </c>
      <c r="E221" s="7"/>
      <c r="F221" s="5">
        <f t="shared" si="103"/>
        <v>-0.24311342256103</v>
      </c>
      <c r="G221" s="6"/>
      <c r="H221" s="6"/>
    </row>
    <row r="222" spans="1:8" x14ac:dyDescent="0.2">
      <c r="A222" s="1">
        <v>108</v>
      </c>
      <c r="B222" s="1">
        <f t="shared" si="0"/>
        <v>10.8</v>
      </c>
      <c r="C222" s="5">
        <f>C220+D221*$B$2</f>
        <v>-0.18990876295313303</v>
      </c>
      <c r="D222" s="5">
        <f>D221+0.5*E222*$B$2/$B$3</f>
        <v>0.98057372241929186</v>
      </c>
      <c r="E222" s="5">
        <f>-$B$1*C222</f>
        <v>0.18990876295313303</v>
      </c>
      <c r="F222" s="5">
        <f t="shared" si="103"/>
        <v>-0.19432990645533479</v>
      </c>
      <c r="G222" s="6">
        <f t="shared" ref="G222" si="116">ABS(F222-C222)</f>
        <v>4.4211435022017687E-3</v>
      </c>
      <c r="H222" s="6">
        <f t="shared" si="105"/>
        <v>0.49879508167280784</v>
      </c>
    </row>
    <row r="223" spans="1:8" x14ac:dyDescent="0.2">
      <c r="A223" s="1">
        <v>108.5</v>
      </c>
      <c r="B223" s="1">
        <f t="shared" si="0"/>
        <v>10.850000000000001</v>
      </c>
      <c r="C223" s="5"/>
      <c r="D223" s="5">
        <f>D222+0.5*E222*$B$2/$B$3</f>
        <v>0.99006916056694849</v>
      </c>
      <c r="E223" s="7"/>
      <c r="F223" s="5">
        <f t="shared" si="103"/>
        <v>-0.14506066678856011</v>
      </c>
      <c r="G223" s="6"/>
      <c r="H223" s="6"/>
    </row>
    <row r="224" spans="1:8" x14ac:dyDescent="0.2">
      <c r="A224" s="1">
        <v>109</v>
      </c>
      <c r="B224" s="1">
        <f t="shared" si="0"/>
        <v>10.9</v>
      </c>
      <c r="C224" s="5">
        <f>C222+D223*$B$2</f>
        <v>-9.0901846896438168E-2</v>
      </c>
      <c r="D224" s="5">
        <f>D223+0.5*E224*$B$2/$B$3</f>
        <v>0.99461425291177041</v>
      </c>
      <c r="E224" s="5">
        <f>-$B$1*C224</f>
        <v>9.0901846896438168E-2</v>
      </c>
      <c r="F224" s="5">
        <f t="shared" si="103"/>
        <v>-9.5428851000950651E-2</v>
      </c>
      <c r="G224" s="6">
        <f t="shared" ref="G224" si="117">ABS(F224-C224)</f>
        <v>4.5270041045124831E-3</v>
      </c>
      <c r="H224" s="6">
        <f t="shared" si="105"/>
        <v>0.49876032893221134</v>
      </c>
    </row>
    <row r="225" spans="1:8" x14ac:dyDescent="0.2">
      <c r="A225" s="1">
        <v>109.5</v>
      </c>
      <c r="B225" s="1">
        <f t="shared" si="0"/>
        <v>10.950000000000001</v>
      </c>
      <c r="C225" s="5"/>
      <c r="D225" s="5">
        <f>D224+0.5*E224*$B$2/$B$3</f>
        <v>0.99915934525659234</v>
      </c>
      <c r="E225" s="7"/>
      <c r="F225" s="5">
        <f t="shared" si="103"/>
        <v>-4.5558512784221926E-2</v>
      </c>
      <c r="G225" s="6"/>
      <c r="H225" s="6"/>
    </row>
    <row r="226" spans="1:8" x14ac:dyDescent="0.2">
      <c r="A226" s="1">
        <v>110</v>
      </c>
      <c r="B226" s="1">
        <f t="shared" si="0"/>
        <v>11</v>
      </c>
      <c r="C226" s="5">
        <f>C224+D225*$B$2</f>
        <v>9.0140876292210681E-3</v>
      </c>
      <c r="D226" s="5">
        <f>D225+0.5*E226*$B$2/$B$3</f>
        <v>0.99870864087513134</v>
      </c>
      <c r="E226" s="5">
        <f>-$B$1*C226</f>
        <v>-9.0140876292210681E-3</v>
      </c>
      <c r="F226" s="5">
        <f t="shared" si="103"/>
        <v>4.4256979880507854E-3</v>
      </c>
      <c r="G226" s="6">
        <f t="shared" ref="G226" si="118">ABS(F226-C226)</f>
        <v>4.5883896411702827E-3</v>
      </c>
      <c r="H226" s="6">
        <f t="shared" si="105"/>
        <v>0.49875010156721966</v>
      </c>
    </row>
    <row r="227" spans="1:8" x14ac:dyDescent="0.2">
      <c r="A227" s="1">
        <v>110.5</v>
      </c>
      <c r="B227" s="1">
        <f t="shared" si="0"/>
        <v>11.05</v>
      </c>
      <c r="C227" s="5"/>
      <c r="D227" s="5">
        <f>D226+0.5*E226*$B$2/$B$3</f>
        <v>0.99825793649367034</v>
      </c>
      <c r="E227" s="7"/>
      <c r="F227" s="5">
        <f t="shared" si="103"/>
        <v>5.4398846820214106E-2</v>
      </c>
      <c r="G227" s="6"/>
      <c r="H227" s="6"/>
    </row>
    <row r="228" spans="1:8" x14ac:dyDescent="0.2">
      <c r="A228" s="1">
        <v>111</v>
      </c>
      <c r="B228" s="1">
        <f t="shared" si="0"/>
        <v>11.100000000000001</v>
      </c>
      <c r="C228" s="5">
        <f>C226+D227*$B$2</f>
        <v>0.10883988127858811</v>
      </c>
      <c r="D228" s="5">
        <f>D227+0.5*E228*$B$2/$B$3</f>
        <v>0.99281594242974092</v>
      </c>
      <c r="E228" s="5">
        <f>-$B$1*C228</f>
        <v>-0.10883988127858811</v>
      </c>
      <c r="F228" s="5">
        <f t="shared" si="103"/>
        <v>0.10423602686569865</v>
      </c>
      <c r="G228" s="6">
        <f t="shared" ref="G228" si="119">ABS(F228-C228)</f>
        <v>4.6038544128894632E-3</v>
      </c>
      <c r="H228" s="6">
        <f t="shared" si="105"/>
        <v>0.49876480764969588</v>
      </c>
    </row>
    <row r="229" spans="1:8" x14ac:dyDescent="0.2">
      <c r="A229" s="1">
        <v>111.5</v>
      </c>
      <c r="B229" s="1">
        <f t="shared" si="0"/>
        <v>11.15</v>
      </c>
      <c r="C229" s="5"/>
      <c r="D229" s="5">
        <f>D228+0.5*E228*$B$2/$B$3</f>
        <v>0.98737394836581149</v>
      </c>
      <c r="E229" s="7"/>
      <c r="F229" s="5">
        <f t="shared" si="103"/>
        <v>0.15381267112909058</v>
      </c>
      <c r="G229" s="6"/>
      <c r="H229" s="6"/>
    </row>
    <row r="230" spans="1:8" x14ac:dyDescent="0.2">
      <c r="A230" s="1">
        <v>112</v>
      </c>
      <c r="B230" s="1">
        <f t="shared" si="0"/>
        <v>11.200000000000001</v>
      </c>
      <c r="C230" s="5">
        <f>C228+D229*$B$2</f>
        <v>0.20757727611516927</v>
      </c>
      <c r="D230" s="5">
        <f>D229+0.5*E230*$B$2/$B$3</f>
        <v>0.97699508456005302</v>
      </c>
      <c r="E230" s="5">
        <f>-$B$1*C230</f>
        <v>-0.20757727611516927</v>
      </c>
      <c r="F230" s="5">
        <f t="shared" si="103"/>
        <v>0.20300486381875213</v>
      </c>
      <c r="G230" s="6">
        <f t="shared" ref="G230" si="120">ABS(F230-C230)</f>
        <v>4.5724122964171388E-3</v>
      </c>
      <c r="H230" s="6">
        <f t="shared" si="105"/>
        <v>0.49880386040694918</v>
      </c>
    </row>
    <row r="231" spans="1:8" x14ac:dyDescent="0.2">
      <c r="A231" s="1">
        <v>112.5</v>
      </c>
      <c r="B231" s="1">
        <f t="shared" si="0"/>
        <v>11.25</v>
      </c>
      <c r="C231" s="5"/>
      <c r="D231" s="5">
        <f>D230+0.5*E230*$B$2/$B$3</f>
        <v>0.96661622075429454</v>
      </c>
      <c r="E231" s="7"/>
      <c r="F231" s="5">
        <f t="shared" si="103"/>
        <v>0.25168965007175442</v>
      </c>
      <c r="G231" s="6"/>
      <c r="H231" s="6"/>
    </row>
    <row r="232" spans="1:8" x14ac:dyDescent="0.2">
      <c r="A232" s="1">
        <v>113</v>
      </c>
      <c r="B232" s="1">
        <f t="shared" si="0"/>
        <v>11.3</v>
      </c>
      <c r="C232" s="5">
        <f>C230+D231*$B$2</f>
        <v>0.30423889819059874</v>
      </c>
      <c r="D232" s="5">
        <f>D231+0.5*E232*$B$2/$B$3</f>
        <v>0.95140427584476461</v>
      </c>
      <c r="E232" s="5">
        <f>-$B$1*C232</f>
        <v>-0.30423889819059874</v>
      </c>
      <c r="F232" s="5">
        <f t="shared" si="103"/>
        <v>0.29974534327701491</v>
      </c>
      <c r="G232" s="6">
        <f t="shared" ref="G232" si="121">ABS(F232-C232)</f>
        <v>4.4935549135838304E-3</v>
      </c>
      <c r="H232" s="6">
        <f t="shared" si="105"/>
        <v>0.49886570163396526</v>
      </c>
    </row>
    <row r="233" spans="1:8" x14ac:dyDescent="0.2">
      <c r="A233" s="1">
        <v>113.5</v>
      </c>
      <c r="B233" s="1">
        <f t="shared" si="0"/>
        <v>11.350000000000001</v>
      </c>
      <c r="C233" s="5"/>
      <c r="D233" s="5">
        <f>D232+0.5*E232*$B$2/$B$3</f>
        <v>0.93619233093523468</v>
      </c>
      <c r="E233" s="7"/>
      <c r="F233" s="5">
        <f t="shared" si="103"/>
        <v>0.34705182922843991</v>
      </c>
      <c r="G233" s="6"/>
      <c r="H233" s="6"/>
    </row>
    <row r="234" spans="1:8" x14ac:dyDescent="0.2">
      <c r="A234" s="1">
        <v>114</v>
      </c>
      <c r="B234" s="1">
        <f t="shared" si="0"/>
        <v>11.4</v>
      </c>
      <c r="C234" s="5">
        <f>C232+D233*$B$2</f>
        <v>0.39785813128412223</v>
      </c>
      <c r="D234" s="5">
        <f>D233+0.5*E234*$B$2/$B$3</f>
        <v>0.91629942437102851</v>
      </c>
      <c r="E234" s="5">
        <f>-$B$1*C234</f>
        <v>-0.39785813128412223</v>
      </c>
      <c r="F234" s="5">
        <f t="shared" si="103"/>
        <v>0.39349086634789088</v>
      </c>
      <c r="G234" s="6">
        <f t="shared" ref="G234" si="122">ABS(F234-C234)</f>
        <v>4.367264936231352E-3</v>
      </c>
      <c r="H234" s="6">
        <f t="shared" si="105"/>
        <v>0.49894786386578605</v>
      </c>
    </row>
    <row r="235" spans="1:8" x14ac:dyDescent="0.2">
      <c r="A235" s="1">
        <v>114.5</v>
      </c>
      <c r="B235" s="1">
        <f t="shared" si="0"/>
        <v>11.450000000000001</v>
      </c>
      <c r="C235" s="5"/>
      <c r="D235" s="5">
        <f>D234+0.5*E234*$B$2/$B$3</f>
        <v>0.89640651780682234</v>
      </c>
      <c r="E235" s="7"/>
      <c r="F235" s="5">
        <f t="shared" si="103"/>
        <v>0.43894638122755553</v>
      </c>
      <c r="G235" s="6"/>
      <c r="H235" s="6"/>
    </row>
    <row r="236" spans="1:8" x14ac:dyDescent="0.2">
      <c r="A236" s="1">
        <v>115</v>
      </c>
      <c r="B236" s="1">
        <f t="shared" si="0"/>
        <v>11.5</v>
      </c>
      <c r="C236" s="5">
        <f>C234+D235*$B$2</f>
        <v>0.48749878306480449</v>
      </c>
      <c r="D236" s="5">
        <f>D235+0.5*E236*$B$2/$B$3</f>
        <v>0.87203157865358216</v>
      </c>
      <c r="E236" s="5">
        <f>-$B$1*C236</f>
        <v>-0.48749878306480449</v>
      </c>
      <c r="F236" s="5">
        <f t="shared" si="103"/>
        <v>0.48330475875300588</v>
      </c>
      <c r="G236" s="6">
        <f t="shared" ref="G236" si="123">ABS(F236-C236)</f>
        <v>4.1940243117986054E-3</v>
      </c>
      <c r="H236" s="6">
        <f t="shared" si="105"/>
        <v>0.49904706882936201</v>
      </c>
    </row>
    <row r="237" spans="1:8" x14ac:dyDescent="0.2">
      <c r="A237" s="1">
        <v>115.5</v>
      </c>
      <c r="B237" s="1">
        <f t="shared" si="0"/>
        <v>11.55</v>
      </c>
      <c r="C237" s="5"/>
      <c r="D237" s="5">
        <f>D236+0.5*E236*$B$2/$B$3</f>
        <v>0.84765663950034198</v>
      </c>
      <c r="E237" s="7"/>
      <c r="F237" s="5">
        <f t="shared" si="103"/>
        <v>0.52645512608182798</v>
      </c>
      <c r="G237" s="6"/>
      <c r="H237" s="6"/>
    </row>
    <row r="238" spans="1:8" x14ac:dyDescent="0.2">
      <c r="A238" s="1">
        <v>116</v>
      </c>
      <c r="B238" s="1">
        <f t="shared" si="0"/>
        <v>11.600000000000001</v>
      </c>
      <c r="C238" s="5">
        <f>C236+D237*$B$2</f>
        <v>0.5722644470148387</v>
      </c>
      <c r="D238" s="5">
        <f>D237+0.5*E238*$B$2/$B$3</f>
        <v>0.81904341714960005</v>
      </c>
      <c r="E238" s="5">
        <f>-$B$1*C238</f>
        <v>-0.5722644470148387</v>
      </c>
      <c r="F238" s="5">
        <f t="shared" si="103"/>
        <v>0.56828962976797504</v>
      </c>
      <c r="G238" s="6">
        <f t="shared" ref="G238" si="124">ABS(F238-C238)</f>
        <v>3.97481724686366E-3</v>
      </c>
      <c r="H238" s="6">
        <f t="shared" si="105"/>
        <v>0.49915935824664648</v>
      </c>
    </row>
    <row r="239" spans="1:8" x14ac:dyDescent="0.2">
      <c r="A239" s="1">
        <v>116.5</v>
      </c>
      <c r="B239" s="1">
        <f t="shared" si="0"/>
        <v>11.65</v>
      </c>
      <c r="C239" s="5"/>
      <c r="D239" s="5">
        <f>D238+0.5*E238*$B$2/$B$3</f>
        <v>0.79043019479885812</v>
      </c>
      <c r="E239" s="7"/>
      <c r="F239" s="5">
        <f t="shared" si="103"/>
        <v>0.60870370533921869</v>
      </c>
      <c r="G239" s="6"/>
      <c r="H239" s="6"/>
    </row>
    <row r="240" spans="1:8" x14ac:dyDescent="0.2">
      <c r="A240" s="1">
        <v>117</v>
      </c>
      <c r="B240" s="1">
        <f t="shared" si="0"/>
        <v>11.700000000000001</v>
      </c>
      <c r="C240" s="5">
        <f>C238+D239*$B$2</f>
        <v>0.65130746649472449</v>
      </c>
      <c r="D240" s="5">
        <f>D239+0.5*E240*$B$2/$B$3</f>
        <v>0.75786482147412193</v>
      </c>
      <c r="E240" s="5">
        <f>-$B$1*C240</f>
        <v>-0.65130746649472449</v>
      </c>
      <c r="F240" s="5">
        <f t="shared" si="103"/>
        <v>0.64759633865387733</v>
      </c>
      <c r="G240" s="6">
        <f t="shared" ref="G240" si="125">ABS(F240-C240)</f>
        <v>3.7111278408471504E-3</v>
      </c>
      <c r="H240" s="6">
        <f t="shared" si="105"/>
        <v>0.49928025176988966</v>
      </c>
    </row>
    <row r="241" spans="1:8" x14ac:dyDescent="0.2">
      <c r="A241" s="1">
        <v>117.5</v>
      </c>
      <c r="B241" s="1">
        <f t="shared" si="0"/>
        <v>11.75</v>
      </c>
      <c r="C241" s="5"/>
      <c r="D241" s="5">
        <f>D240+0.5*E240*$B$2/$B$3</f>
        <v>0.72529944814938574</v>
      </c>
      <c r="E241" s="7"/>
      <c r="F241" s="5">
        <f t="shared" si="103"/>
        <v>0.68487031838355339</v>
      </c>
      <c r="G241" s="6"/>
      <c r="H241" s="6"/>
    </row>
    <row r="242" spans="1:8" x14ac:dyDescent="0.2">
      <c r="A242" s="1">
        <v>118</v>
      </c>
      <c r="B242" s="1">
        <f t="shared" si="0"/>
        <v>11.8</v>
      </c>
      <c r="C242" s="5">
        <f>C240+D241*$B$2</f>
        <v>0.72383741130966306</v>
      </c>
      <c r="D242" s="5">
        <f>D241+0.5*E242*$B$2/$B$3</f>
        <v>0.68910757758390262</v>
      </c>
      <c r="E242" s="5">
        <f>-$B$1*C242</f>
        <v>-0.72383741130966306</v>
      </c>
      <c r="F242" s="5">
        <f t="shared" si="103"/>
        <v>0.72043247899083873</v>
      </c>
      <c r="G242" s="6">
        <f t="shared" ref="G242" si="126">ABS(F242-C242)</f>
        <v>3.4049323188243275E-3</v>
      </c>
      <c r="H242" s="6">
        <f t="shared" si="105"/>
        <v>0.49940492574751433</v>
      </c>
    </row>
    <row r="243" spans="1:8" x14ac:dyDescent="0.2">
      <c r="A243" s="1">
        <v>118.5</v>
      </c>
      <c r="B243" s="1">
        <f t="shared" si="0"/>
        <v>11.850000000000001</v>
      </c>
      <c r="C243" s="5"/>
      <c r="D243" s="5">
        <f>D242+0.5*E242*$B$2/$B$3</f>
        <v>0.6529157070184195</v>
      </c>
      <c r="E243" s="7"/>
      <c r="F243" s="5">
        <f t="shared" si="103"/>
        <v>0.75419393359462905</v>
      </c>
      <c r="G243" s="6"/>
      <c r="H243" s="6"/>
    </row>
    <row r="244" spans="1:8" x14ac:dyDescent="0.2">
      <c r="A244" s="1">
        <v>119</v>
      </c>
      <c r="B244" s="1">
        <f t="shared" si="0"/>
        <v>11.9</v>
      </c>
      <c r="C244" s="5">
        <f>C242+D243*$B$2</f>
        <v>0.78912898201150505</v>
      </c>
      <c r="D244" s="5">
        <f>D243+0.5*E244*$B$2/$B$3</f>
        <v>0.61345925791784428</v>
      </c>
      <c r="E244" s="5">
        <f>-$B$1*C244</f>
        <v>-0.78912898201150505</v>
      </c>
      <c r="F244" s="5">
        <f t="shared" si="103"/>
        <v>0.78607029614103929</v>
      </c>
      <c r="G244" s="6">
        <f t="shared" ref="G244" si="127">ABS(F244-C244)</f>
        <v>3.0586858704657605E-3</v>
      </c>
      <c r="H244" s="6">
        <f t="shared" si="105"/>
        <v>0.49952840568781326</v>
      </c>
    </row>
    <row r="245" spans="1:8" x14ac:dyDescent="0.2">
      <c r="A245" s="1">
        <v>119.5</v>
      </c>
      <c r="B245" s="1">
        <f t="shared" si="0"/>
        <v>11.950000000000001</v>
      </c>
      <c r="C245" s="5"/>
      <c r="D245" s="5">
        <f>D244+0.5*E244*$B$2/$B$3</f>
        <v>0.57400280881726906</v>
      </c>
      <c r="E245" s="7"/>
      <c r="F245" s="5">
        <f t="shared" si="103"/>
        <v>0.81598189232459462</v>
      </c>
      <c r="G245" s="6"/>
      <c r="H245" s="6"/>
    </row>
    <row r="246" spans="1:8" x14ac:dyDescent="0.2">
      <c r="A246" s="1">
        <v>120</v>
      </c>
      <c r="B246" s="1">
        <f t="shared" si="0"/>
        <v>12</v>
      </c>
      <c r="C246" s="5">
        <f>C244+D245*$B$2</f>
        <v>0.84652926289323194</v>
      </c>
      <c r="D246" s="5">
        <f>D245+0.5*E246*$B$2/$B$3</f>
        <v>0.53167634567260746</v>
      </c>
      <c r="E246" s="5">
        <f>-$B$1*C246</f>
        <v>-0.84652926289323194</v>
      </c>
      <c r="F246" s="5">
        <f t="shared" si="103"/>
        <v>0.84385395873249214</v>
      </c>
      <c r="G246" s="6">
        <f t="shared" ref="G246" si="128">ABS(F246-C246)</f>
        <v>2.6753041607397998E-3</v>
      </c>
      <c r="H246" s="6">
        <f t="shared" si="105"/>
        <v>0.49964576474116829</v>
      </c>
    </row>
    <row r="247" spans="1:8" x14ac:dyDescent="0.2">
      <c r="A247" s="1">
        <v>120.5</v>
      </c>
      <c r="B247" s="1">
        <f t="shared" si="0"/>
        <v>12.05</v>
      </c>
      <c r="C247" s="5"/>
      <c r="D247" s="5">
        <f>D246+0.5*E246*$B$2/$B$3</f>
        <v>0.48934988252794587</v>
      </c>
      <c r="E247" s="7"/>
      <c r="F247" s="5">
        <f t="shared" si="103"/>
        <v>0.86961682971420551</v>
      </c>
      <c r="G247" s="6"/>
      <c r="H247" s="6"/>
    </row>
    <row r="248" spans="1:8" x14ac:dyDescent="0.2">
      <c r="A248" s="1">
        <v>121</v>
      </c>
      <c r="B248" s="1">
        <f t="shared" si="0"/>
        <v>12.100000000000001</v>
      </c>
      <c r="C248" s="5">
        <f>C246+D247*$B$2</f>
        <v>0.89546425114602657</v>
      </c>
      <c r="D248" s="5">
        <f>D247+0.5*E248*$B$2/$B$3</f>
        <v>0.44457666997064454</v>
      </c>
      <c r="E248" s="5">
        <f>-$B$1*C248</f>
        <v>-0.89546425114602657</v>
      </c>
      <c r="F248" s="5">
        <f t="shared" si="103"/>
        <v>0.89320611150932328</v>
      </c>
      <c r="G248" s="6">
        <f t="shared" ref="G248" si="129">ABS(F248-C248)</f>
        <v>2.2581396367032935E-3</v>
      </c>
      <c r="H248" s="6">
        <f t="shared" si="105"/>
        <v>0.49975232028135075</v>
      </c>
    </row>
    <row r="249" spans="1:8" x14ac:dyDescent="0.2">
      <c r="A249" s="1">
        <v>121.5</v>
      </c>
      <c r="B249" s="1">
        <f t="shared" si="0"/>
        <v>12.15</v>
      </c>
      <c r="C249" s="5"/>
      <c r="D249" s="5">
        <f>D248+0.5*E248*$B$2/$B$3</f>
        <v>0.39980345741334322</v>
      </c>
      <c r="E249" s="7"/>
      <c r="F249" s="5">
        <f t="shared" si="103"/>
        <v>0.91456284319841763</v>
      </c>
      <c r="G249" s="6"/>
      <c r="H249" s="6"/>
    </row>
    <row r="250" spans="1:8" x14ac:dyDescent="0.2">
      <c r="A250" s="1">
        <v>122</v>
      </c>
      <c r="B250" s="1">
        <f t="shared" si="0"/>
        <v>12.200000000000001</v>
      </c>
      <c r="C250" s="5">
        <f>C248+D249*$B$2</f>
        <v>0.93544459688736092</v>
      </c>
      <c r="D250" s="5">
        <f>D249+0.5*E250*$B$2/$B$3</f>
        <v>0.3530312275689752</v>
      </c>
      <c r="E250" s="5">
        <f>-$B$1*C250</f>
        <v>-0.93544459688736092</v>
      </c>
      <c r="F250" s="5">
        <f t="shared" si="103"/>
        <v>0.93363364407463789</v>
      </c>
      <c r="G250" s="6">
        <f t="shared" ref="G250" si="130">ABS(F250-C250)</f>
        <v>1.8109528127230323E-3</v>
      </c>
      <c r="H250" s="6">
        <f t="shared" si="105"/>
        <v>0.49984382074230738</v>
      </c>
    </row>
    <row r="251" spans="1:8" x14ac:dyDescent="0.2">
      <c r="A251" s="1">
        <v>122.5</v>
      </c>
      <c r="B251" s="1">
        <f t="shared" si="0"/>
        <v>12.25</v>
      </c>
      <c r="C251" s="5"/>
      <c r="D251" s="5">
        <f>D250+0.5*E250*$B$2/$B$3</f>
        <v>0.30625899772460718</v>
      </c>
      <c r="E251" s="7"/>
      <c r="F251" s="5">
        <f t="shared" si="103"/>
        <v>0.9503708470676735</v>
      </c>
      <c r="G251" s="6"/>
      <c r="H251" s="6"/>
    </row>
    <row r="252" spans="1:8" x14ac:dyDescent="0.2">
      <c r="A252" s="1">
        <v>123</v>
      </c>
      <c r="B252" s="1">
        <f t="shared" si="0"/>
        <v>12.3</v>
      </c>
      <c r="C252" s="5">
        <f>C250+D251*$B$2</f>
        <v>0.9660704966598217</v>
      </c>
      <c r="D252" s="5">
        <f>D251+0.5*E252*$B$2/$B$3</f>
        <v>0.25795547289161608</v>
      </c>
      <c r="E252" s="5">
        <f>-$B$1*C252</f>
        <v>-0.9660704966598217</v>
      </c>
      <c r="F252" s="5">
        <f t="shared" si="103"/>
        <v>0.9647326178866098</v>
      </c>
      <c r="G252" s="6">
        <f t="shared" ref="G252" si="131">ABS(F252-C252)</f>
        <v>1.337878773211898E-3</v>
      </c>
      <c r="H252" s="6">
        <f t="shared" si="105"/>
        <v>0.49991661525564596</v>
      </c>
    </row>
    <row r="253" spans="1:8" x14ac:dyDescent="0.2">
      <c r="A253" s="1">
        <v>123.5</v>
      </c>
      <c r="B253" s="1">
        <f t="shared" si="0"/>
        <v>12.350000000000001</v>
      </c>
      <c r="C253" s="5"/>
      <c r="D253" s="5">
        <f>D252+0.5*E252*$B$2/$B$3</f>
        <v>0.209651948058625</v>
      </c>
      <c r="E253" s="7"/>
      <c r="F253" s="5">
        <f t="shared" si="103"/>
        <v>0.97668305958386437</v>
      </c>
      <c r="G253" s="6"/>
      <c r="H253" s="6"/>
    </row>
    <row r="254" spans="1:8" x14ac:dyDescent="0.2">
      <c r="A254" s="1">
        <v>124</v>
      </c>
      <c r="B254" s="1">
        <f t="shared" si="0"/>
        <v>12.4</v>
      </c>
      <c r="C254" s="5">
        <f>C252+D253*$B$2</f>
        <v>0.98703569146568415</v>
      </c>
      <c r="D254" s="5">
        <f>D253+0.5*E254*$B$2/$B$3</f>
        <v>0.16030016348534079</v>
      </c>
      <c r="E254" s="5">
        <f>-$B$1*C254</f>
        <v>-0.98703569146568415</v>
      </c>
      <c r="F254" s="5">
        <f t="shared" si="103"/>
        <v>0.98619230227886368</v>
      </c>
      <c r="G254" s="6">
        <f t="shared" ref="G254" si="132">ABS(F254-C254)</f>
        <v>8.433891868204757E-4</v>
      </c>
      <c r="H254" s="6">
        <f t="shared" si="105"/>
        <v>0.49996779932028412</v>
      </c>
    </row>
    <row r="255" spans="1:8" x14ac:dyDescent="0.2">
      <c r="A255" s="1">
        <v>124.5</v>
      </c>
      <c r="B255" s="1">
        <f t="shared" si="0"/>
        <v>12.450000000000001</v>
      </c>
      <c r="C255" s="5"/>
      <c r="D255" s="5">
        <f>D254+0.5*E254*$B$2/$B$3</f>
        <v>0.11094837891205658</v>
      </c>
      <c r="E255" s="7"/>
      <c r="F255" s="5">
        <f t="shared" si="103"/>
        <v>0.99323657781718855</v>
      </c>
      <c r="G255" s="6"/>
      <c r="H255" s="6"/>
    </row>
    <row r="256" spans="1:8" x14ac:dyDescent="0.2">
      <c r="A256" s="1">
        <v>125</v>
      </c>
      <c r="B256" s="1">
        <f t="shared" si="0"/>
        <v>12.5</v>
      </c>
      <c r="C256" s="5">
        <f>C254+D255*$B$2</f>
        <v>0.99813052935688984</v>
      </c>
      <c r="D256" s="5">
        <f>D255+0.5*E256*$B$2/$B$3</f>
        <v>6.1041852444212091E-2</v>
      </c>
      <c r="E256" s="5">
        <f>-$B$1*C256</f>
        <v>-0.99813052935688984</v>
      </c>
      <c r="F256" s="5">
        <f t="shared" si="103"/>
        <v>0.99779827917858066</v>
      </c>
      <c r="G256" s="6">
        <f t="shared" ref="G256" si="133">ABS(F256-C256)</f>
        <v>3.3225017830917913E-4</v>
      </c>
      <c r="H256" s="6">
        <f t="shared" si="105"/>
        <v>0.49999533069204305</v>
      </c>
    </row>
    <row r="257" spans="1:8" x14ac:dyDescent="0.2">
      <c r="A257" s="1">
        <v>125.5</v>
      </c>
      <c r="B257" s="1">
        <f t="shared" si="0"/>
        <v>12.55</v>
      </c>
      <c r="C257" s="5"/>
      <c r="D257" s="5">
        <f>D256+0.5*E256*$B$2/$B$3</f>
        <v>1.1135325976367599E-2</v>
      </c>
      <c r="E257" s="7"/>
      <c r="F257" s="5">
        <f t="shared" si="103"/>
        <v>0.99986600448532492</v>
      </c>
      <c r="G257" s="6"/>
      <c r="H257" s="6"/>
    </row>
    <row r="258" spans="1:8" x14ac:dyDescent="0.2">
      <c r="A258" s="1">
        <v>126</v>
      </c>
      <c r="B258" s="1">
        <f t="shared" si="0"/>
        <v>12.600000000000001</v>
      </c>
      <c r="C258" s="5">
        <f>C256+D257*$B$2</f>
        <v>0.99924406195452664</v>
      </c>
      <c r="D258" s="5">
        <f>D257+0.5*E258*$B$2/$B$3</f>
        <v>-3.8826877121358738E-2</v>
      </c>
      <c r="E258" s="5">
        <f>-$B$1*C258</f>
        <v>-0.99924406195452664</v>
      </c>
      <c r="F258" s="5">
        <f t="shared" si="103"/>
        <v>0.99943458550100472</v>
      </c>
      <c r="G258" s="6">
        <f t="shared" ref="G258" si="134">ABS(F258-C258)</f>
        <v>1.9052354647808301E-4</v>
      </c>
      <c r="H258" s="6">
        <f t="shared" si="105"/>
        <v>0.49999811086918949</v>
      </c>
    </row>
    <row r="259" spans="1:8" x14ac:dyDescent="0.2">
      <c r="A259" s="1">
        <v>126.5</v>
      </c>
      <c r="B259" s="1">
        <f t="shared" si="0"/>
        <v>12.65</v>
      </c>
      <c r="C259" s="5"/>
      <c r="D259" s="5">
        <f>D258+0.5*E258*$B$2/$B$3</f>
        <v>-8.8789080219085076E-2</v>
      </c>
      <c r="E259" s="7"/>
      <c r="F259" s="5">
        <f t="shared" si="103"/>
        <v>0.99650510054840236</v>
      </c>
      <c r="G259" s="6"/>
      <c r="H259" s="6"/>
    </row>
    <row r="260" spans="1:8" x14ac:dyDescent="0.2">
      <c r="A260" s="1">
        <v>127</v>
      </c>
      <c r="B260" s="1">
        <f t="shared" si="0"/>
        <v>12.700000000000001</v>
      </c>
      <c r="C260" s="5">
        <f>C258+D259*$B$2</f>
        <v>0.99036515393261815</v>
      </c>
      <c r="D260" s="5">
        <f>D259+0.5*E260*$B$2/$B$3</f>
        <v>-0.13830733791571598</v>
      </c>
      <c r="E260" s="5">
        <f>-$B$1*C260</f>
        <v>-0.99036515393261815</v>
      </c>
      <c r="F260" s="5">
        <f t="shared" si="103"/>
        <v>0.99108487181425298</v>
      </c>
      <c r="G260" s="6">
        <f t="shared" ref="G260" si="135">ABS(F260-C260)</f>
        <v>7.197178816348293E-4</v>
      </c>
      <c r="H260" s="6">
        <f t="shared" si="105"/>
        <v>0.49997602892265525</v>
      </c>
    </row>
    <row r="261" spans="1:8" x14ac:dyDescent="0.2">
      <c r="A261" s="1">
        <v>127.5</v>
      </c>
      <c r="B261" s="1">
        <f t="shared" si="0"/>
        <v>12.75</v>
      </c>
      <c r="C261" s="5"/>
      <c r="D261" s="5">
        <f>D260+0.5*E260*$B$2/$B$3</f>
        <v>-0.18782559561234688</v>
      </c>
      <c r="E261" s="7"/>
      <c r="F261" s="5">
        <f t="shared" si="103"/>
        <v>0.98318744704759176</v>
      </c>
      <c r="G261" s="6"/>
      <c r="H261" s="6"/>
    </row>
    <row r="262" spans="1:8" x14ac:dyDescent="0.2">
      <c r="A262" s="1">
        <v>128</v>
      </c>
      <c r="B262" s="1">
        <f t="shared" si="0"/>
        <v>12.8</v>
      </c>
      <c r="C262" s="5">
        <f>C260+D261*$B$2</f>
        <v>0.9715825943713835</v>
      </c>
      <c r="D262" s="5">
        <f>D261+0.5*E262*$B$2/$B$3</f>
        <v>-0.23640472533091605</v>
      </c>
      <c r="E262" s="5">
        <f>-$B$1*C262</f>
        <v>-0.9715825943713835</v>
      </c>
      <c r="F262" s="5">
        <f t="shared" si="103"/>
        <v>0.97283256569743537</v>
      </c>
      <c r="G262" s="6">
        <f t="shared" ref="G262" si="136">ABS(F262-C262)</f>
        <v>1.2499713260518686E-3</v>
      </c>
      <c r="H262" s="6">
        <f t="shared" si="105"/>
        <v>0.49992996592210709</v>
      </c>
    </row>
    <row r="263" spans="1:8" x14ac:dyDescent="0.2">
      <c r="A263" s="1">
        <v>128.5</v>
      </c>
      <c r="B263" s="1">
        <f t="shared" si="0"/>
        <v>12.850000000000001</v>
      </c>
      <c r="C263" s="5"/>
      <c r="D263" s="5">
        <f>D262+0.5*E262*$B$2/$B$3</f>
        <v>-0.2849838550494852</v>
      </c>
      <c r="E263" s="7"/>
      <c r="F263" s="5">
        <f t="shared" ref="F263:F290" si="137">$H$2*COS($H$3*B263+$H$1)</f>
        <v>0.96004610957444148</v>
      </c>
      <c r="G263" s="6"/>
      <c r="H263" s="6"/>
    </row>
    <row r="264" spans="1:8" x14ac:dyDescent="0.2">
      <c r="A264" s="1">
        <v>129</v>
      </c>
      <c r="B264" s="1">
        <f t="shared" si="0"/>
        <v>12.9</v>
      </c>
      <c r="C264" s="5">
        <f>C262+D263*$B$2</f>
        <v>0.94308420886643496</v>
      </c>
      <c r="D264" s="5">
        <f>D263+0.5*E264*$B$2/$B$3</f>
        <v>-0.33213806549280694</v>
      </c>
      <c r="E264" s="5">
        <f>-$B$1*C264</f>
        <v>-0.94308420886643496</v>
      </c>
      <c r="F264" s="5">
        <f t="shared" si="137"/>
        <v>0.94486003815986064</v>
      </c>
      <c r="G264" s="6">
        <f t="shared" ref="G264" si="138">ABS(F264-C264)</f>
        <v>1.7758292934256792E-3</v>
      </c>
      <c r="H264" s="6">
        <f t="shared" ref="H264:H290" si="139">0.5*$B$3*(D264^2) + 0.5*$B$1*C264^2</f>
        <v>0.49986175978126685</v>
      </c>
    </row>
    <row r="265" spans="1:8" x14ac:dyDescent="0.2">
      <c r="A265" s="1">
        <v>129.5</v>
      </c>
      <c r="B265" s="1">
        <f t="shared" si="0"/>
        <v>12.950000000000001</v>
      </c>
      <c r="C265" s="5"/>
      <c r="D265" s="5">
        <f>D264+0.5*E264*$B$2/$B$3</f>
        <v>-0.37929227593612869</v>
      </c>
      <c r="E265" s="7"/>
      <c r="F265" s="5">
        <f t="shared" si="137"/>
        <v>0.92731230872347514</v>
      </c>
      <c r="G265" s="6"/>
      <c r="H265" s="6"/>
    </row>
    <row r="266" spans="1:8" x14ac:dyDescent="0.2">
      <c r="A266" s="1">
        <v>130</v>
      </c>
      <c r="B266" s="1">
        <f t="shared" si="0"/>
        <v>13</v>
      </c>
      <c r="C266" s="5">
        <f>C264+D265*$B$2</f>
        <v>0.90515498127282212</v>
      </c>
      <c r="D266" s="5">
        <f>D265+0.5*E266*$B$2/$B$3</f>
        <v>-0.42455002499976979</v>
      </c>
      <c r="E266" s="5">
        <f>-$B$1*C266</f>
        <v>-0.90515498127282212</v>
      </c>
      <c r="F266" s="5">
        <f t="shared" si="137"/>
        <v>0.90744678145019619</v>
      </c>
      <c r="G266" s="6">
        <f t="shared" ref="G266" si="140">ABS(F266-C266)</f>
        <v>2.2918001773740704E-3</v>
      </c>
      <c r="H266" s="6">
        <f t="shared" si="139"/>
        <v>0.49977413192515407</v>
      </c>
    </row>
    <row r="267" spans="1:8" x14ac:dyDescent="0.2">
      <c r="A267" s="1">
        <v>130.5</v>
      </c>
      <c r="B267" s="1">
        <f t="shared" si="0"/>
        <v>13.05</v>
      </c>
      <c r="C267" s="5"/>
      <c r="D267" s="5">
        <f>D266+0.5*E266*$B$2/$B$3</f>
        <v>-0.4698077740634109</v>
      </c>
      <c r="E267" s="7"/>
      <c r="F267" s="5">
        <f t="shared" si="137"/>
        <v>0.88531310981243916</v>
      </c>
      <c r="G267" s="6"/>
      <c r="H267" s="6"/>
    </row>
    <row r="268" spans="1:8" x14ac:dyDescent="0.2">
      <c r="A268" s="1">
        <v>131</v>
      </c>
      <c r="B268" s="1">
        <f t="shared" si="0"/>
        <v>13.100000000000001</v>
      </c>
      <c r="C268" s="5">
        <f>C266+D267*$B$2</f>
        <v>0.85817420386648102</v>
      </c>
      <c r="D268" s="5">
        <f>D267+0.5*E268*$B$2/$B$3</f>
        <v>-0.51271648425673499</v>
      </c>
      <c r="E268" s="5">
        <f>-$B$1*C268</f>
        <v>-0.85817420386648102</v>
      </c>
      <c r="F268" s="5">
        <f t="shared" si="137"/>
        <v>0.86096661646230566</v>
      </c>
      <c r="G268" s="6">
        <f t="shared" ref="G268" si="141">ABS(F268-C268)</f>
        <v>2.7924125958246337E-3</v>
      </c>
      <c r="H268" s="6">
        <f t="shared" si="139"/>
        <v>0.49967057870522769</v>
      </c>
    </row>
    <row r="269" spans="1:8" x14ac:dyDescent="0.2">
      <c r="A269" s="1">
        <v>131.5</v>
      </c>
      <c r="B269" s="1">
        <f t="shared" si="0"/>
        <v>13.15</v>
      </c>
      <c r="C269" s="5"/>
      <c r="D269" s="5">
        <f>D268+0.5*E268*$B$2/$B$3</f>
        <v>-0.55562519445005909</v>
      </c>
      <c r="E269" s="7"/>
      <c r="F269" s="5">
        <f t="shared" si="137"/>
        <v>0.83446815495376325</v>
      </c>
      <c r="G269" s="6"/>
      <c r="H269" s="6"/>
    </row>
    <row r="270" spans="1:8" x14ac:dyDescent="0.2">
      <c r="A270" s="1">
        <v>132</v>
      </c>
      <c r="B270" s="1">
        <f t="shared" si="0"/>
        <v>13.200000000000001</v>
      </c>
      <c r="C270" s="5">
        <f>C268+D269*$B$2</f>
        <v>0.80261168442147512</v>
      </c>
      <c r="D270" s="5">
        <f>D269+0.5*E270*$B$2/$B$3</f>
        <v>-0.59575577867113283</v>
      </c>
      <c r="E270" s="5">
        <f>-$B$1*C270</f>
        <v>-0.80261168442147512</v>
      </c>
      <c r="F270" s="5">
        <f t="shared" si="137"/>
        <v>0.80588395764044973</v>
      </c>
      <c r="G270" s="6">
        <f t="shared" ref="G270" si="142">ABS(F270-C270)</f>
        <v>3.2722732189746084E-3</v>
      </c>
      <c r="H270" s="6">
        <f t="shared" si="139"/>
        <v>0.4995552318949627</v>
      </c>
    </row>
    <row r="271" spans="1:8" x14ac:dyDescent="0.2">
      <c r="A271" s="1">
        <v>132.5</v>
      </c>
      <c r="B271" s="1">
        <f t="shared" si="0"/>
        <v>13.25</v>
      </c>
      <c r="C271" s="5"/>
      <c r="D271" s="5">
        <f>D270+0.5*E270*$B$2/$B$3</f>
        <v>-0.63588636289220657</v>
      </c>
      <c r="E271" s="7"/>
      <c r="F271" s="5">
        <f t="shared" si="137"/>
        <v>0.77528547012928795</v>
      </c>
      <c r="G271" s="6"/>
      <c r="H271" s="6"/>
    </row>
    <row r="272" spans="1:8" x14ac:dyDescent="0.2">
      <c r="A272" s="1">
        <v>133</v>
      </c>
      <c r="B272" s="1">
        <f t="shared" si="0"/>
        <v>13.3</v>
      </c>
      <c r="C272" s="5">
        <f>C270+D271*$B$2</f>
        <v>0.7390230481322545</v>
      </c>
      <c r="D272" s="5">
        <f>D271+0.5*E272*$B$2/$B$3</f>
        <v>-0.6728375152988193</v>
      </c>
      <c r="E272" s="5">
        <f>-$B$1*C272</f>
        <v>-0.7390230481322545</v>
      </c>
      <c r="F272" s="5">
        <f t="shared" si="137"/>
        <v>0.74274917270366947</v>
      </c>
      <c r="G272" s="6">
        <f t="shared" ref="G272" si="143">ABS(F272-C272)</f>
        <v>3.7261245714149682E-3</v>
      </c>
      <c r="H272" s="6">
        <f t="shared" si="139"/>
        <v>0.49943269383208866</v>
      </c>
    </row>
    <row r="273" spans="1:11" x14ac:dyDescent="0.2">
      <c r="A273" s="1">
        <v>133.5</v>
      </c>
      <c r="B273" s="1">
        <f t="shared" si="0"/>
        <v>13.350000000000001</v>
      </c>
      <c r="C273" s="5"/>
      <c r="D273" s="5">
        <f>D272+0.5*E272*$B$2/$B$3</f>
        <v>-0.70978866770543203</v>
      </c>
      <c r="E273" s="7"/>
      <c r="F273" s="5">
        <f t="shared" si="137"/>
        <v>0.70835638916258337</v>
      </c>
      <c r="G273" s="6"/>
      <c r="H273" s="6"/>
    </row>
    <row r="274" spans="1:11" x14ac:dyDescent="0.2">
      <c r="A274" s="1">
        <v>134</v>
      </c>
      <c r="B274" s="1">
        <f t="shared" si="0"/>
        <v>13.4</v>
      </c>
      <c r="C274" s="5">
        <f>C272+D273*$B$2</f>
        <v>0.66804418136171129</v>
      </c>
      <c r="D274" s="5">
        <f>D273+0.5*E274*$B$2/$B$3</f>
        <v>-0.74319087677351758</v>
      </c>
      <c r="E274" s="5">
        <f>-$B$1*C274</f>
        <v>-0.66804418136171129</v>
      </c>
      <c r="F274" s="5">
        <f t="shared" si="137"/>
        <v>0.67219308355346807</v>
      </c>
      <c r="G274" s="6">
        <f t="shared" ref="G274" si="144">ABS(F274-C274)</f>
        <v>4.148902191756787E-3</v>
      </c>
      <c r="H274" s="6">
        <f t="shared" si="139"/>
        <v>0.49930785378531439</v>
      </c>
    </row>
    <row r="275" spans="1:11" x14ac:dyDescent="0.2">
      <c r="A275" s="1">
        <v>134.5</v>
      </c>
      <c r="B275" s="1">
        <f t="shared" si="0"/>
        <v>13.450000000000001</v>
      </c>
      <c r="C275" s="5"/>
      <c r="D275" s="5">
        <f>D274+0.5*E274*$B$2/$B$3</f>
        <v>-0.77659308584160314</v>
      </c>
      <c r="E275" s="7"/>
      <c r="F275" s="5">
        <f t="shared" si="137"/>
        <v>0.63434964530685845</v>
      </c>
      <c r="G275" s="6"/>
      <c r="H275" s="6"/>
    </row>
    <row r="276" spans="1:11" x14ac:dyDescent="0.2">
      <c r="A276" s="1">
        <v>135</v>
      </c>
      <c r="B276" s="1">
        <f t="shared" si="0"/>
        <v>13.5</v>
      </c>
      <c r="C276" s="5">
        <f>C274+D275*$B$2</f>
        <v>0.59038487277755092</v>
      </c>
      <c r="D276" s="5">
        <f>D275+0.5*E276*$B$2/$B$3</f>
        <v>-0.80611232948048073</v>
      </c>
      <c r="E276" s="5">
        <f>-$B$1*C276</f>
        <v>-0.59038487277755092</v>
      </c>
      <c r="F276" s="5">
        <f t="shared" si="137"/>
        <v>0.59492066330989202</v>
      </c>
      <c r="G276" s="6">
        <f t="shared" ref="G276" si="145">ABS(F276-C276)</f>
        <v>4.5357905323410996E-3</v>
      </c>
      <c r="H276" s="6">
        <f t="shared" si="139"/>
        <v>0.49918569287250603</v>
      </c>
    </row>
    <row r="277" spans="1:11" x14ac:dyDescent="0.2">
      <c r="A277" s="1">
        <v>135.5</v>
      </c>
      <c r="B277" s="1">
        <f t="shared" si="0"/>
        <v>13.55</v>
      </c>
      <c r="C277" s="5"/>
      <c r="D277" s="5">
        <f>D276+0.5*E276*$B$2/$B$3</f>
        <v>-0.83563157311935832</v>
      </c>
      <c r="E277" s="7"/>
      <c r="F277" s="5">
        <f t="shared" si="137"/>
        <v>0.55400468948334158</v>
      </c>
      <c r="G277" s="6"/>
      <c r="H277" s="6"/>
    </row>
    <row r="278" spans="1:11" x14ac:dyDescent="0.2">
      <c r="A278" s="1">
        <v>136</v>
      </c>
      <c r="B278" s="1">
        <f t="shared" si="0"/>
        <v>13.600000000000001</v>
      </c>
      <c r="C278" s="5">
        <f>C276+D277*$B$2</f>
        <v>0.50682171546561505</v>
      </c>
      <c r="D278" s="5">
        <f>D277+0.5*E278*$B$2/$B$3</f>
        <v>-0.86097265889263908</v>
      </c>
      <c r="E278" s="5">
        <f>-$B$1*C278</f>
        <v>-0.50682171546561505</v>
      </c>
      <c r="F278" s="5">
        <f t="shared" si="137"/>
        <v>0.51170399245314746</v>
      </c>
      <c r="G278" s="6">
        <f t="shared" ref="G278" si="146">ABS(F278-C278)</f>
        <v>4.8822769875324079E-3</v>
      </c>
      <c r="H278" s="6">
        <f t="shared" si="139"/>
        <v>0.49907108531408473</v>
      </c>
    </row>
    <row r="279" spans="1:11" x14ac:dyDescent="0.2">
      <c r="A279" s="1">
        <v>136.5</v>
      </c>
      <c r="B279" s="1">
        <f t="shared" si="0"/>
        <v>13.65</v>
      </c>
      <c r="C279" s="5"/>
      <c r="D279" s="5">
        <f>D278+0.5*E278*$B$2/$B$3</f>
        <v>-0.88631374466591983</v>
      </c>
      <c r="E279" s="7"/>
      <c r="F279" s="5">
        <f t="shared" si="137"/>
        <v>0.4681243019321098</v>
      </c>
      <c r="G279" s="6"/>
      <c r="H279" s="6"/>
    </row>
    <row r="280" spans="1:11" ht="29.25" x14ac:dyDescent="0.4">
      <c r="A280" s="1">
        <v>137</v>
      </c>
      <c r="B280" s="1">
        <f t="shared" si="0"/>
        <v>13.700000000000001</v>
      </c>
      <c r="C280" s="5">
        <f>C278+D279*$B$2</f>
        <v>0.41819034099902308</v>
      </c>
      <c r="D280" s="5">
        <f>D279+0.5*E280*$B$2/$B$3</f>
        <v>-0.90722326171587098</v>
      </c>
      <c r="E280" s="5">
        <f>-$B$1*C280</f>
        <v>-0.41819034099902308</v>
      </c>
      <c r="F280" s="5">
        <f t="shared" si="137"/>
        <v>0.42337454445066386</v>
      </c>
      <c r="G280" s="6">
        <f t="shared" ref="G280" si="147">ABS(F280-C280)</f>
        <v>5.1842034516407787E-3</v>
      </c>
      <c r="H280" s="6">
        <f t="shared" si="139"/>
        <v>0.49896860395163151</v>
      </c>
      <c r="K280" s="8"/>
    </row>
    <row r="281" spans="1:11" x14ac:dyDescent="0.2">
      <c r="A281" s="1">
        <v>137.5</v>
      </c>
      <c r="B281" s="1">
        <f t="shared" si="0"/>
        <v>13.75</v>
      </c>
      <c r="C281" s="5"/>
      <c r="D281" s="5">
        <f>D280+0.5*E280*$B$2/$B$3</f>
        <v>-0.92813277876582212</v>
      </c>
      <c r="E281" s="7"/>
      <c r="F281" s="5">
        <f t="shared" si="137"/>
        <v>0.3775665710972933</v>
      </c>
      <c r="G281" s="6"/>
      <c r="H281" s="6"/>
    </row>
    <row r="282" spans="1:11" x14ac:dyDescent="0.2">
      <c r="A282" s="1">
        <v>138</v>
      </c>
      <c r="B282" s="1">
        <f t="shared" si="0"/>
        <v>13.8</v>
      </c>
      <c r="C282" s="5">
        <f>C280+D281*$B$2</f>
        <v>0.32537706312244086</v>
      </c>
      <c r="D282" s="5">
        <f>D281+0.5*E282*$B$2/$B$3</f>
        <v>-0.94440163192194415</v>
      </c>
      <c r="E282" s="5">
        <f>-$B$1*C282</f>
        <v>-0.32537706312244086</v>
      </c>
      <c r="F282" s="5">
        <f t="shared" si="137"/>
        <v>0.33081487794904696</v>
      </c>
      <c r="G282" s="6">
        <f t="shared" ref="G282" si="148">ABS(F282-C282)</f>
        <v>5.4378148266061022E-3</v>
      </c>
      <c r="H282" s="6">
        <f t="shared" si="139"/>
        <v>0.49888233779150803</v>
      </c>
    </row>
    <row r="283" spans="1:11" x14ac:dyDescent="0.2">
      <c r="A283" s="1">
        <v>138.5</v>
      </c>
      <c r="B283" s="1">
        <f t="shared" si="0"/>
        <v>13.850000000000001</v>
      </c>
      <c r="C283" s="5"/>
      <c r="D283" s="5">
        <f>D282+0.5*E282*$B$2/$B$3</f>
        <v>-0.96067048507806618</v>
      </c>
      <c r="E283" s="7"/>
      <c r="F283" s="5">
        <f t="shared" si="137"/>
        <v>0.28323631989098597</v>
      </c>
      <c r="G283" s="6"/>
      <c r="H283" s="6"/>
    </row>
    <row r="284" spans="1:11" x14ac:dyDescent="0.2">
      <c r="A284" s="1">
        <v>139</v>
      </c>
      <c r="B284" s="1">
        <f t="shared" si="0"/>
        <v>13.9</v>
      </c>
      <c r="C284" s="5">
        <f>C282+D283*$B$2</f>
        <v>0.22931001461463424</v>
      </c>
      <c r="D284" s="5">
        <f>D283+0.5*E284*$B$2/$B$3</f>
        <v>-0.9721359858087979</v>
      </c>
      <c r="E284" s="5">
        <f>-$B$1*C284</f>
        <v>-0.22931001461463424</v>
      </c>
      <c r="F284" s="5">
        <f t="shared" si="137"/>
        <v>0.23494981853982308</v>
      </c>
      <c r="G284" s="6">
        <f t="shared" ref="G284" si="149">ABS(F284-C284)</f>
        <v>5.639803925188841E-3</v>
      </c>
      <c r="H284" s="6">
        <f t="shared" si="139"/>
        <v>0.4988157288535035</v>
      </c>
    </row>
    <row r="285" spans="1:11" x14ac:dyDescent="0.2">
      <c r="A285" s="1">
        <v>139.5</v>
      </c>
      <c r="B285" s="1">
        <f t="shared" si="0"/>
        <v>13.950000000000001</v>
      </c>
      <c r="C285" s="5"/>
      <c r="D285" s="5">
        <f>D284+0.5*E284*$B$2/$B$3</f>
        <v>-0.98360148653952961</v>
      </c>
      <c r="E285" s="7"/>
      <c r="F285" s="5">
        <f t="shared" si="137"/>
        <v>0.18607606500180907</v>
      </c>
      <c r="G285" s="6"/>
      <c r="H285" s="6"/>
    </row>
    <row r="286" spans="1:11" x14ac:dyDescent="0.2">
      <c r="A286" s="1">
        <v>140</v>
      </c>
      <c r="B286" s="1">
        <f t="shared" si="0"/>
        <v>14</v>
      </c>
      <c r="C286" s="5">
        <f>C284+D285*$B$2</f>
        <v>0.13094986596068126</v>
      </c>
      <c r="D286" s="5">
        <f>D285+0.5*E286*$B$2/$B$3</f>
        <v>-0.99014897983756367</v>
      </c>
      <c r="E286" s="5">
        <f>-$B$1*C286</f>
        <v>-0.13094986596068126</v>
      </c>
      <c r="F286" s="5">
        <f t="shared" si="137"/>
        <v>0.13673721820783361</v>
      </c>
      <c r="G286" s="6">
        <f t="shared" ref="G286" si="150">ABS(F286-C286)</f>
        <v>5.7873522471523497E-3</v>
      </c>
      <c r="H286" s="6">
        <f t="shared" si="139"/>
        <v>0.49877143483424424</v>
      </c>
    </row>
    <row r="287" spans="1:11" x14ac:dyDescent="0.2">
      <c r="A287" s="1">
        <v>140.5</v>
      </c>
      <c r="B287" s="1">
        <f t="shared" si="0"/>
        <v>14.05</v>
      </c>
      <c r="C287" s="5"/>
      <c r="D287" s="5">
        <f>D286+0.5*E286*$B$2/$B$3</f>
        <v>-0.99669647313559773</v>
      </c>
      <c r="E287" s="7"/>
      <c r="F287" s="5">
        <f t="shared" si="137"/>
        <v>8.7056599579703436E-2</v>
      </c>
      <c r="G287" s="6"/>
      <c r="H287" s="6"/>
    </row>
    <row r="288" spans="1:11" x14ac:dyDescent="0.2">
      <c r="A288" s="1">
        <v>141</v>
      </c>
      <c r="B288" s="1">
        <f t="shared" si="0"/>
        <v>14.100000000000001</v>
      </c>
      <c r="C288" s="5">
        <f>C286+D287*$B$2</f>
        <v>3.128021864712148E-2</v>
      </c>
      <c r="D288" s="5">
        <f>D287+0.5*E288*$B$2/$B$3</f>
        <v>-0.99826048406795376</v>
      </c>
      <c r="E288" s="5">
        <f>-$B$1*C288</f>
        <v>-3.128021864712148E-2</v>
      </c>
      <c r="F288" s="5">
        <f t="shared" si="137"/>
        <v>3.7158384790824631E-2</v>
      </c>
      <c r="G288" s="6">
        <f t="shared" ref="G288" si="151">ABS(F288-C288)</f>
        <v>5.8781661437031507E-3</v>
      </c>
      <c r="H288" s="6">
        <f t="shared" si="139"/>
        <v>0.4987512230650985</v>
      </c>
    </row>
    <row r="289" spans="1:8" x14ac:dyDescent="0.2">
      <c r="A289" s="1">
        <v>141.5</v>
      </c>
      <c r="B289" s="1">
        <f t="shared" si="0"/>
        <v>14.15</v>
      </c>
      <c r="C289" s="5"/>
      <c r="D289" s="5">
        <f>D288+0.5*E288*$B$2/$B$3</f>
        <v>-0.99982449500030979</v>
      </c>
      <c r="E289" s="7"/>
      <c r="F289" s="5">
        <f t="shared" si="137"/>
        <v>-1.2832706608316757E-2</v>
      </c>
      <c r="G289" s="6"/>
      <c r="H289" s="6"/>
    </row>
    <row r="290" spans="1:8" x14ac:dyDescent="0.2">
      <c r="A290" s="1">
        <v>142</v>
      </c>
      <c r="B290" s="1">
        <f t="shared" si="0"/>
        <v>14.200000000000001</v>
      </c>
      <c r="C290" s="5">
        <f>C288+D289*$B$2</f>
        <v>-6.870223085290951E-2</v>
      </c>
      <c r="D290" s="5">
        <f>D289+0.5*E290*$B$2/$B$3</f>
        <v>-0.99638938345766426</v>
      </c>
      <c r="E290" s="5">
        <f>-$B$1*C290</f>
        <v>6.870223085290951E-2</v>
      </c>
      <c r="F290" s="5">
        <f t="shared" si="137"/>
        <v>-6.279172292408354E-2</v>
      </c>
      <c r="G290" s="6">
        <f t="shared" ref="G290" si="152">ABS(F290-C290)</f>
        <v>5.9105079288259699E-3</v>
      </c>
      <c r="H290" s="6">
        <f t="shared" si="139"/>
        <v>0.49875589999565539</v>
      </c>
    </row>
    <row r="291" spans="1:8" x14ac:dyDescent="0.2">
      <c r="F291" s="5"/>
      <c r="H291" s="6"/>
    </row>
    <row r="292" spans="1:8" x14ac:dyDescent="0.2">
      <c r="H292" s="6"/>
    </row>
    <row r="293" spans="1:8" x14ac:dyDescent="0.2">
      <c r="H293" s="6"/>
    </row>
    <row r="294" spans="1:8" x14ac:dyDescent="0.2">
      <c r="H294" s="6"/>
    </row>
    <row r="295" spans="1:8" x14ac:dyDescent="0.2">
      <c r="H295" s="6"/>
    </row>
    <row r="296" spans="1:8" x14ac:dyDescent="0.2">
      <c r="H296" s="6"/>
    </row>
    <row r="297" spans="1:8" x14ac:dyDescent="0.2">
      <c r="H297" s="6"/>
    </row>
  </sheetData>
  <sheetProtection selectLockedCells="1" selectUnlockedCells="1"/>
  <autoFilter ref="A5:H290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Kang, Esther</dc:creator>
  <cp:lastModifiedBy>Kang, Esther</cp:lastModifiedBy>
  <dcterms:created xsi:type="dcterms:W3CDTF">2018-03-05T17:16:27Z</dcterms:created>
  <dcterms:modified xsi:type="dcterms:W3CDTF">2018-03-12T23:03:06Z</dcterms:modified>
</cp:coreProperties>
</file>